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15" yWindow="210" windowWidth="21660" windowHeight="14460"/>
  </bookViews>
  <sheets>
    <sheet name="results" sheetId="1" r:id="rId1"/>
  </sheets>
  <calcPr calcId="124519"/>
</workbook>
</file>

<file path=xl/calcChain.xml><?xml version="1.0" encoding="utf-8"?>
<calcChain xmlns="http://schemas.openxmlformats.org/spreadsheetml/2006/main">
  <c r="S3" i="1"/>
  <c r="AA35"/>
  <c r="K35"/>
  <c r="G35"/>
  <c r="M48"/>
  <c r="M47"/>
  <c r="M46"/>
  <c r="M45"/>
  <c r="M44"/>
  <c r="M43"/>
  <c r="M42"/>
  <c r="M41"/>
  <c r="M40"/>
  <c r="M39"/>
  <c r="M38"/>
  <c r="L49"/>
  <c r="AB49"/>
  <c r="Y38"/>
  <c r="X49"/>
  <c r="Y48"/>
  <c r="Y47"/>
  <c r="Y46"/>
  <c r="Y45"/>
  <c r="Y44"/>
  <c r="Y43"/>
  <c r="Y42"/>
  <c r="Y41"/>
  <c r="Y40"/>
  <c r="Y39"/>
  <c r="V38"/>
  <c r="V48"/>
  <c r="V47"/>
  <c r="V46"/>
  <c r="V45"/>
  <c r="V44"/>
  <c r="V43"/>
  <c r="V42"/>
  <c r="V41"/>
  <c r="V40"/>
  <c r="V39"/>
  <c r="U49"/>
  <c r="O49"/>
  <c r="AI2"/>
  <c r="AJ2"/>
  <c r="AK2"/>
  <c r="AL2"/>
  <c r="AM2"/>
  <c r="AN2"/>
  <c r="AM3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M4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B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2"/>
  <c r="AC11"/>
  <c r="AC10"/>
  <c r="AC9"/>
  <c r="AC8"/>
  <c r="AC7"/>
  <c r="AC6"/>
  <c r="AC5"/>
  <c r="AC4"/>
  <c r="AC3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2"/>
  <c r="Y11"/>
  <c r="Y10"/>
  <c r="Y9"/>
  <c r="Y8"/>
  <c r="Y7"/>
  <c r="Y6"/>
  <c r="Y5"/>
  <c r="Y4"/>
  <c r="Y3"/>
  <c r="U35"/>
  <c r="V4"/>
  <c r="V5"/>
  <c r="V6"/>
  <c r="V7"/>
  <c r="V8"/>
  <c r="V9"/>
  <c r="V10"/>
  <c r="V11"/>
  <c r="V12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H35" l="1"/>
  <c r="L35"/>
  <c r="O35"/>
  <c r="X35"/>
  <c r="AN3"/>
  <c r="AL4"/>
  <c r="AL5"/>
  <c r="AL6"/>
  <c r="AL7"/>
  <c r="AL8"/>
  <c r="AL9"/>
  <c r="AL10"/>
  <c r="AL11"/>
  <c r="AL12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"/>
  <c r="AC48"/>
  <c r="AC47"/>
  <c r="AC46"/>
  <c r="AC45"/>
  <c r="AC44"/>
  <c r="AC43"/>
  <c r="AC42"/>
  <c r="AC41"/>
  <c r="AC40"/>
  <c r="AC39"/>
  <c r="AC38"/>
  <c r="P48"/>
  <c r="P47"/>
  <c r="P46"/>
  <c r="P45"/>
  <c r="P44"/>
  <c r="P43"/>
  <c r="P42"/>
  <c r="P41"/>
  <c r="P40"/>
  <c r="P39"/>
  <c r="P38"/>
  <c r="S48"/>
  <c r="S47"/>
  <c r="S46"/>
  <c r="S45"/>
  <c r="S44"/>
  <c r="S43"/>
  <c r="S42"/>
  <c r="S41"/>
  <c r="S40"/>
  <c r="S39"/>
  <c r="S38"/>
  <c r="R13"/>
  <c r="V3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2"/>
  <c r="S11"/>
  <c r="S10"/>
  <c r="S9"/>
  <c r="S8"/>
  <c r="S7"/>
  <c r="S6"/>
  <c r="S5"/>
  <c r="S4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2"/>
  <c r="P11"/>
  <c r="P10"/>
  <c r="P9"/>
  <c r="P8"/>
  <c r="P7"/>
  <c r="P6"/>
  <c r="P5"/>
  <c r="P4"/>
  <c r="P3"/>
  <c r="M4"/>
  <c r="M5"/>
  <c r="M6"/>
  <c r="M7"/>
  <c r="M8"/>
  <c r="M9"/>
  <c r="M10"/>
  <c r="M11"/>
  <c r="M12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"/>
  <c r="I4"/>
  <c r="I5"/>
  <c r="I6"/>
  <c r="I7"/>
  <c r="I8"/>
  <c r="I9"/>
  <c r="I10"/>
  <c r="I11"/>
  <c r="I12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"/>
  <c r="AC13" l="1"/>
  <c r="V13"/>
  <c r="V49" s="1"/>
  <c r="R49"/>
  <c r="Y13"/>
  <c r="Y35" s="1"/>
  <c r="I13"/>
  <c r="I35" s="1"/>
  <c r="M13"/>
  <c r="M35" s="1"/>
  <c r="P13"/>
  <c r="P49" s="1"/>
  <c r="S13"/>
  <c r="S49" s="1"/>
  <c r="R35"/>
  <c r="AL13"/>
  <c r="S36" l="1"/>
  <c r="Y36"/>
  <c r="Y49"/>
  <c r="I36"/>
  <c r="AC35"/>
  <c r="AC36"/>
  <c r="V36"/>
  <c r="M49"/>
  <c r="M36"/>
  <c r="P36"/>
  <c r="V35"/>
  <c r="S35"/>
  <c r="P35"/>
  <c r="AC49"/>
</calcChain>
</file>

<file path=xl/sharedStrings.xml><?xml version="1.0" encoding="utf-8"?>
<sst xmlns="http://schemas.openxmlformats.org/spreadsheetml/2006/main" count="120" uniqueCount="65">
  <si>
    <t>DatasetName</t>
  </si>
  <si>
    <t>Classes</t>
  </si>
  <si>
    <t>N Train</t>
  </si>
  <si>
    <t>Length</t>
  </si>
  <si>
    <t>Test Acc</t>
  </si>
  <si>
    <t>Two_Patterns</t>
  </si>
  <si>
    <t>ChlorineConcentration</t>
  </si>
  <si>
    <t>wafer</t>
  </si>
  <si>
    <t>MedicalImages</t>
  </si>
  <si>
    <t>FaceAll</t>
  </si>
  <si>
    <t>OSULeaf</t>
  </si>
  <si>
    <t>Adiac</t>
  </si>
  <si>
    <t>SwedishLeaf</t>
  </si>
  <si>
    <t>yoga</t>
  </si>
  <si>
    <t>Fish</t>
  </si>
  <si>
    <t>Lighting7</t>
  </si>
  <si>
    <t>Lighting2</t>
  </si>
  <si>
    <t>Trace</t>
  </si>
  <si>
    <t>synthetic_control</t>
  </si>
  <si>
    <t>FacesUCR</t>
  </si>
  <si>
    <t>CinC_ECG_torso</t>
  </si>
  <si>
    <t>MALLAT</t>
  </si>
  <si>
    <t>Symbols</t>
  </si>
  <si>
    <t>Coffee</t>
  </si>
  <si>
    <t>ECG200</t>
  </si>
  <si>
    <t>FaceFour</t>
  </si>
  <si>
    <t>OliveOil</t>
  </si>
  <si>
    <t>Gun-Point</t>
  </si>
  <si>
    <t>Beef</t>
  </si>
  <si>
    <t>DiatomSizeReduction</t>
  </si>
  <si>
    <t>CBF</t>
  </si>
  <si>
    <t>ECGFiveDays</t>
  </si>
  <si>
    <t>TwoLeadECG</t>
  </si>
  <si>
    <t>SonyAIBORobotSurfaceII</t>
  </si>
  <si>
    <t>Motes</t>
  </si>
  <si>
    <t>ItalyPowerDemand</t>
  </si>
  <si>
    <t>SonyAIBORobotSurface</t>
  </si>
  <si>
    <t>StarLightCurves</t>
  </si>
  <si>
    <t>Haptics</t>
  </si>
  <si>
    <t>InlineSkate</t>
  </si>
  <si>
    <t>uWaveGestureLibrary_Z</t>
  </si>
  <si>
    <t>Cricket_Z</t>
  </si>
  <si>
    <t>50words</t>
  </si>
  <si>
    <t>Cricket_Y</t>
  </si>
  <si>
    <t>Cricket_X</t>
  </si>
  <si>
    <t>WordsSynonyms</t>
  </si>
  <si>
    <t>uWaveGestureLibrary_Y</t>
  </si>
  <si>
    <t>uWaveGestureLibrary_X</t>
  </si>
  <si>
    <t>Fast Shapelets</t>
  </si>
  <si>
    <t>Shapelets</t>
  </si>
  <si>
    <t>Differences Shotgun to …</t>
  </si>
  <si>
    <t>Rank</t>
  </si>
  <si>
    <t>SVM Quadratic Kernel</t>
  </si>
  <si>
    <t>false</t>
  </si>
  <si>
    <t>true</t>
  </si>
  <si>
    <t xml:space="preserve">Random Forest </t>
  </si>
  <si>
    <t>1-NN Euclidean Distance</t>
  </si>
  <si>
    <t>1-NN DTW</t>
  </si>
  <si>
    <t>N test</t>
  </si>
  <si>
    <t>Train Acc</t>
  </si>
  <si>
    <t>Mean Acc, Mean Rank</t>
  </si>
  <si>
    <t>Window Size</t>
  </si>
  <si>
    <t>Norm Mean</t>
  </si>
  <si>
    <t>Best on # datasets</t>
  </si>
  <si>
    <t>Shotgun Classifier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</si>
</sst>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2" fontId="4" fillId="0" borderId="0" xfId="0" applyNumberFormat="1" applyFont="1"/>
    <xf numFmtId="164" fontId="1" fillId="0" borderId="0" xfId="0" applyNumberFormat="1" applyFont="1"/>
    <xf numFmtId="165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6" fontId="4" fillId="0" borderId="0" xfId="0" applyNumberFormat="1" applyFont="1"/>
    <xf numFmtId="166" fontId="0" fillId="0" borderId="0" xfId="0" applyNumberFormat="1"/>
    <xf numFmtId="10" fontId="0" fillId="0" borderId="0" xfId="0" applyNumberFormat="1"/>
    <xf numFmtId="10" fontId="2" fillId="0" borderId="0" xfId="0" applyNumberFormat="1" applyFont="1"/>
    <xf numFmtId="165" fontId="0" fillId="0" borderId="0" xfId="0" applyNumberFormat="1"/>
    <xf numFmtId="166" fontId="2" fillId="0" borderId="0" xfId="0" applyNumberFormat="1" applyFont="1"/>
    <xf numFmtId="0" fontId="2" fillId="0" borderId="0" xfId="0" applyFont="1" applyAlignment="1">
      <alignment horizontal="center" wrapText="1"/>
    </xf>
    <xf numFmtId="2" fontId="0" fillId="0" borderId="0" xfId="0" applyNumberForma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/>
    <xf numFmtId="164" fontId="0" fillId="0" borderId="0" xfId="0" applyNumberFormat="1"/>
    <xf numFmtId="165" fontId="3" fillId="0" borderId="0" xfId="0" applyNumberFormat="1" applyFont="1"/>
    <xf numFmtId="166" fontId="3" fillId="0" borderId="0" xfId="0" applyNumberFormat="1" applyFont="1"/>
    <xf numFmtId="166" fontId="4" fillId="0" borderId="0" xfId="0" applyNumberFormat="1" applyFont="1" applyFill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</cellXfs>
  <cellStyles count="1">
    <cellStyle name="Standard" xfId="0" builtinId="0"/>
  </cellStyles>
  <dxfs count="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7"/>
  <sheetViews>
    <sheetView tabSelected="1" topLeftCell="F1" zoomScale="90" zoomScaleNormal="90" zoomScalePageLayoutView="80" workbookViewId="0">
      <selection activeCell="AA2" sqref="AA2"/>
    </sheetView>
  </sheetViews>
  <sheetFormatPr baseColWidth="10" defaultColWidth="9.140625" defaultRowHeight="15"/>
  <cols>
    <col min="1" max="1" width="25" customWidth="1"/>
    <col min="2" max="2" width="7.7109375" customWidth="1"/>
    <col min="3" max="3" width="7.7109375" style="7" customWidth="1"/>
    <col min="4" max="4" width="6" style="7" customWidth="1"/>
    <col min="5" max="5" width="7.140625" style="7" customWidth="1"/>
    <col min="6" max="6" width="4.85546875" style="7" customWidth="1"/>
    <col min="7" max="7" width="9.5703125" style="7" customWidth="1"/>
    <col min="8" max="8" width="8.5703125" style="9" customWidth="1"/>
    <col min="9" max="9" width="5.7109375" customWidth="1"/>
    <col min="10" max="10" width="4" customWidth="1"/>
    <col min="11" max="11" width="10" customWidth="1"/>
    <col min="12" max="12" width="8.5703125" style="9" customWidth="1"/>
    <col min="13" max="13" width="5.7109375" style="10" customWidth="1"/>
    <col min="14" max="14" width="4.140625" style="10" customWidth="1"/>
    <col min="15" max="15" width="8.5703125" style="11" customWidth="1"/>
    <col min="16" max="16" width="5.7109375" customWidth="1"/>
    <col min="17" max="17" width="4.28515625" customWidth="1"/>
    <col min="18" max="18" width="8.5703125" customWidth="1"/>
    <col min="19" max="19" width="5.7109375" customWidth="1"/>
    <col min="20" max="20" width="4.28515625" customWidth="1"/>
    <col min="21" max="21" width="8.5703125" customWidth="1"/>
    <col min="22" max="22" width="5.7109375" customWidth="1"/>
    <col min="23" max="23" width="5" customWidth="1"/>
    <col min="24" max="24" width="8.5703125" customWidth="1"/>
    <col min="25" max="25" width="5.7109375" customWidth="1"/>
    <col min="26" max="26" width="5" customWidth="1"/>
    <col min="27" max="27" width="10" customWidth="1"/>
    <col min="28" max="28" width="8.5703125" customWidth="1"/>
    <col min="29" max="29" width="5.7109375" customWidth="1"/>
    <col min="30" max="31" width="8.85546875" customWidth="1"/>
    <col min="32" max="32" width="8.5703125" customWidth="1"/>
    <col min="33" max="33" width="8.7109375" customWidth="1"/>
    <col min="34" max="34" width="9.28515625" customWidth="1"/>
    <col min="35" max="35" width="13" customWidth="1"/>
    <col min="36" max="36" width="12" customWidth="1"/>
    <col min="37" max="37" width="15" bestFit="1" customWidth="1"/>
    <col min="38" max="38" width="11.42578125" bestFit="1" customWidth="1"/>
    <col min="39" max="39" width="12.140625" bestFit="1" customWidth="1"/>
    <col min="40" max="40" width="13.140625" bestFit="1" customWidth="1"/>
    <col min="41" max="42" width="6.7109375" customWidth="1"/>
    <col min="43" max="43" width="10.28515625" customWidth="1"/>
  </cols>
  <sheetData>
    <row r="1" spans="1:45" s="1" customFormat="1" ht="105" customHeight="1">
      <c r="C1" s="2"/>
      <c r="D1" s="2"/>
      <c r="E1" s="2"/>
      <c r="F1" s="2"/>
      <c r="G1" s="31" t="s">
        <v>49</v>
      </c>
      <c r="H1" s="31"/>
      <c r="I1" s="31"/>
      <c r="K1" s="32" t="s">
        <v>48</v>
      </c>
      <c r="L1" s="32"/>
      <c r="M1" s="32"/>
      <c r="N1" s="3"/>
      <c r="O1" s="32" t="s">
        <v>56</v>
      </c>
      <c r="P1" s="32"/>
      <c r="R1" s="34" t="s">
        <v>57</v>
      </c>
      <c r="S1" s="34"/>
      <c r="U1" s="33" t="s">
        <v>52</v>
      </c>
      <c r="V1" s="33"/>
      <c r="X1" s="33" t="s">
        <v>55</v>
      </c>
      <c r="Y1" s="33"/>
      <c r="AA1" s="33" t="s">
        <v>64</v>
      </c>
      <c r="AB1" s="33"/>
      <c r="AC1" s="33"/>
      <c r="AD1" s="33"/>
      <c r="AF1" s="33"/>
      <c r="AG1" s="33"/>
      <c r="AI1" s="1" t="s">
        <v>50</v>
      </c>
      <c r="AO1"/>
    </row>
    <row r="2" spans="1:45" s="4" customFormat="1" ht="45">
      <c r="A2" s="4" t="s">
        <v>0</v>
      </c>
      <c r="B2" s="4" t="s">
        <v>1</v>
      </c>
      <c r="C2" s="5" t="s">
        <v>2</v>
      </c>
      <c r="D2" s="5" t="s">
        <v>58</v>
      </c>
      <c r="E2" s="5" t="s">
        <v>3</v>
      </c>
      <c r="F2" s="5"/>
      <c r="G2" s="6" t="s">
        <v>59</v>
      </c>
      <c r="H2" s="6" t="s">
        <v>4</v>
      </c>
      <c r="I2" s="1" t="s">
        <v>51</v>
      </c>
      <c r="J2" s="1"/>
      <c r="K2" s="6" t="s">
        <v>59</v>
      </c>
      <c r="L2" s="6" t="s">
        <v>4</v>
      </c>
      <c r="M2" s="1" t="s">
        <v>51</v>
      </c>
      <c r="N2" s="1"/>
      <c r="O2" s="6" t="s">
        <v>4</v>
      </c>
      <c r="P2" s="1" t="s">
        <v>51</v>
      </c>
      <c r="Q2" s="1"/>
      <c r="R2" s="6" t="s">
        <v>4</v>
      </c>
      <c r="S2" s="1" t="s">
        <v>51</v>
      </c>
      <c r="T2" s="1"/>
      <c r="U2" s="6" t="s">
        <v>4</v>
      </c>
      <c r="V2" s="1" t="s">
        <v>51</v>
      </c>
      <c r="W2" s="1"/>
      <c r="X2" s="6" t="s">
        <v>4</v>
      </c>
      <c r="Y2" s="1" t="s">
        <v>51</v>
      </c>
      <c r="Z2" s="1"/>
      <c r="AA2" s="6" t="s">
        <v>59</v>
      </c>
      <c r="AB2" s="6" t="s">
        <v>4</v>
      </c>
      <c r="AC2" s="6" t="s">
        <v>51</v>
      </c>
      <c r="AD2" s="25" t="s">
        <v>61</v>
      </c>
      <c r="AE2" s="25" t="s">
        <v>62</v>
      </c>
      <c r="AF2" s="6"/>
      <c r="AG2" s="1"/>
      <c r="AI2" s="12" t="str">
        <f>G1</f>
        <v>Shapelets</v>
      </c>
      <c r="AJ2" s="24" t="str">
        <f>K1</f>
        <v>Fast Shapelets</v>
      </c>
      <c r="AK2" s="24" t="str">
        <f>O1</f>
        <v>1-NN Euclidean Distance</v>
      </c>
      <c r="AL2" s="24" t="str">
        <f>R1</f>
        <v>1-NN DTW</v>
      </c>
      <c r="AM2" s="20" t="str">
        <f>U1</f>
        <v>SVM Quadratic Kernel</v>
      </c>
      <c r="AN2" s="25" t="str">
        <f>X1</f>
        <v xml:space="preserve">Random Forest </v>
      </c>
      <c r="AO2" s="25"/>
      <c r="AP2" s="12"/>
      <c r="AQ2" s="13"/>
    </row>
    <row r="3" spans="1:45">
      <c r="A3" t="s">
        <v>5</v>
      </c>
      <c r="B3">
        <v>4</v>
      </c>
      <c r="C3" s="7">
        <v>1000</v>
      </c>
      <c r="D3" s="7">
        <v>4000</v>
      </c>
      <c r="E3" s="7">
        <v>128</v>
      </c>
      <c r="G3" s="9">
        <v>1</v>
      </c>
      <c r="H3" s="9">
        <v>0.53900000000000003</v>
      </c>
      <c r="I3">
        <f>RANK(H3,($H3,$L3,$O3,$R3,$U3,$X3,$AB3))</f>
        <v>7</v>
      </c>
      <c r="K3" s="18">
        <v>0.90989999999999993</v>
      </c>
      <c r="L3" s="9">
        <v>0.88652500000000001</v>
      </c>
      <c r="M3">
        <f>RANK(L3,($H3,$L3,$O3,$R3,$U3,$X3,$AB3))</f>
        <v>5</v>
      </c>
      <c r="N3"/>
      <c r="O3" s="9">
        <v>0.91</v>
      </c>
      <c r="P3">
        <f>RANK(O3,($H3,$L3,$O3,$R3,$U3,$X3,$AB3))</f>
        <v>4</v>
      </c>
      <c r="R3" s="18">
        <v>1</v>
      </c>
      <c r="S3">
        <f>RANK(R3,($H3,$L3,$O3,$R3,$U3,$X3,$AB3))</f>
        <v>1</v>
      </c>
      <c r="U3" s="18">
        <v>0.93425000000000002</v>
      </c>
      <c r="V3">
        <f>RANK(U3,($H3,$L3,$O3,$R3,$U3,$X3,$AB3))</f>
        <v>3</v>
      </c>
      <c r="W3" s="21"/>
      <c r="X3" s="18">
        <v>0.77449999999999997</v>
      </c>
      <c r="Y3">
        <f>RANK(X3,($H3,$L3,$O3,$R3,$U3,$X3,$AB3))</f>
        <v>6</v>
      </c>
      <c r="Z3" s="21"/>
      <c r="AA3" s="18">
        <v>0.96099999999999997</v>
      </c>
      <c r="AB3" s="18">
        <v>0.95599999999999996</v>
      </c>
      <c r="AC3">
        <f>RANK(AB3,($H3,$L3,$O3,$R3,$U3,$X3,AB3))</f>
        <v>2</v>
      </c>
      <c r="AD3">
        <v>121</v>
      </c>
      <c r="AE3" t="s">
        <v>53</v>
      </c>
      <c r="AI3" s="15">
        <f t="shared" ref="AI3:AI34" si="0">(AB3-H3)</f>
        <v>0.41699999999999993</v>
      </c>
      <c r="AJ3" s="15">
        <f t="shared" ref="AJ3:AJ34" si="1">AB3-L3</f>
        <v>6.9474999999999953E-2</v>
      </c>
      <c r="AK3" s="15">
        <f t="shared" ref="AK3:AK34" si="2">AB3-O3</f>
        <v>4.599999999999993E-2</v>
      </c>
      <c r="AL3" s="15">
        <f t="shared" ref="AL3:AL34" si="3">AB3-R3</f>
        <v>-4.4000000000000039E-2</v>
      </c>
      <c r="AM3" s="15">
        <f>AB3-U3</f>
        <v>2.1749999999999936E-2</v>
      </c>
      <c r="AN3" s="15">
        <f>AB3-X3</f>
        <v>0.18149999999999999</v>
      </c>
      <c r="AO3" s="15"/>
      <c r="AP3" s="15"/>
      <c r="AQ3" s="16"/>
      <c r="AR3" s="16"/>
      <c r="AS3" s="16"/>
    </row>
    <row r="4" spans="1:45">
      <c r="A4" t="s">
        <v>6</v>
      </c>
      <c r="B4">
        <v>3</v>
      </c>
      <c r="C4">
        <v>467</v>
      </c>
      <c r="D4">
        <v>3840</v>
      </c>
      <c r="E4">
        <v>166</v>
      </c>
      <c r="F4"/>
      <c r="G4" s="18">
        <v>1</v>
      </c>
      <c r="H4" s="18">
        <v>0.61848999999999998</v>
      </c>
      <c r="I4">
        <f>RANK(H4,($H4,$L4,$O4,$R4,$U4,$X4,$AB4))</f>
        <v>6</v>
      </c>
      <c r="K4" s="18">
        <v>0.67987200000000003</v>
      </c>
      <c r="L4" s="18">
        <v>0.58309899999999992</v>
      </c>
      <c r="M4">
        <f>RANK(L4,($H4,$L4,$O4,$R4,$U4,$X4,$AB4))</f>
        <v>7</v>
      </c>
      <c r="N4"/>
      <c r="O4" s="18">
        <v>0.65</v>
      </c>
      <c r="P4">
        <f>RANK(O4,($H4,$L4,$O4,$R4,$U4,$X4,$AB4))</f>
        <v>4</v>
      </c>
      <c r="R4" s="18">
        <v>0.64800000000000002</v>
      </c>
      <c r="S4">
        <f>RANK(R4,($H4,$L4,$O4,$R4,$U4,$X4,$AB4))</f>
        <v>5</v>
      </c>
      <c r="U4" s="18">
        <v>0.89766000000000001</v>
      </c>
      <c r="V4">
        <f>RANK(U4,($H4,$L4,$O4,$R4,$U4,$X4,$AB4))</f>
        <v>1</v>
      </c>
      <c r="W4" s="21"/>
      <c r="X4" s="18">
        <v>0.71094000000000002</v>
      </c>
      <c r="Y4">
        <f>RANK(X4,($H4,$L4,$O4,$R4,$U4,$X4,$AB4))</f>
        <v>2</v>
      </c>
      <c r="Z4" s="21"/>
      <c r="AA4" s="18">
        <v>0.70699999999999996</v>
      </c>
      <c r="AB4" s="18">
        <v>0.69599999999999995</v>
      </c>
      <c r="AC4">
        <f>RANK(AB4,($H4,$L4,$O4,$R4,$U4,$X4,AB4))</f>
        <v>3</v>
      </c>
      <c r="AD4">
        <v>5</v>
      </c>
      <c r="AE4" t="s">
        <v>54</v>
      </c>
      <c r="AI4" s="15">
        <f t="shared" si="0"/>
        <v>7.7509999999999968E-2</v>
      </c>
      <c r="AJ4" s="15">
        <f t="shared" si="1"/>
        <v>0.11290100000000003</v>
      </c>
      <c r="AK4" s="15">
        <f t="shared" si="2"/>
        <v>4.599999999999993E-2</v>
      </c>
      <c r="AL4" s="15">
        <f t="shared" si="3"/>
        <v>4.7999999999999932E-2</v>
      </c>
      <c r="AM4" s="15">
        <f t="shared" ref="AM4:AM34" si="4">AB4-U4</f>
        <v>-0.20166000000000006</v>
      </c>
      <c r="AN4" s="15">
        <f t="shared" ref="AN4:AN34" si="5">AB4-X4</f>
        <v>-1.4940000000000064E-2</v>
      </c>
      <c r="AO4" s="15"/>
      <c r="AP4" s="15"/>
      <c r="AQ4" s="16"/>
      <c r="AR4" s="16"/>
      <c r="AS4" s="16"/>
    </row>
    <row r="5" spans="1:45">
      <c r="A5" t="s">
        <v>7</v>
      </c>
      <c r="B5">
        <v>2</v>
      </c>
      <c r="C5">
        <v>1000</v>
      </c>
      <c r="D5">
        <v>6174</v>
      </c>
      <c r="E5">
        <v>152</v>
      </c>
      <c r="F5"/>
      <c r="G5" s="18">
        <v>1</v>
      </c>
      <c r="H5" s="18">
        <v>0.99880000000000002</v>
      </c>
      <c r="I5">
        <f>RANK(H5,($H5,$L5,$O5,$R5,$U5,$X5,$AB5))</f>
        <v>2</v>
      </c>
      <c r="K5" s="18">
        <v>0.99899999999999989</v>
      </c>
      <c r="L5" s="18">
        <v>0.9964400000000001</v>
      </c>
      <c r="M5">
        <f>RANK(L5,($H5,$L5,$O5,$R5,$U5,$X5,$AB5))</f>
        <v>3</v>
      </c>
      <c r="N5"/>
      <c r="O5" s="18">
        <v>0.995</v>
      </c>
      <c r="P5">
        <f>RANK(O5,($H5,$L5,$O5,$R5,$U5,$X5,$AB5))</f>
        <v>5</v>
      </c>
      <c r="R5" s="18">
        <v>0.98</v>
      </c>
      <c r="S5">
        <f>RANK(R5,($H5,$L5,$O5,$R5,$U5,$X5,$AB5))</f>
        <v>7</v>
      </c>
      <c r="U5" s="18">
        <v>0.99626999999999999</v>
      </c>
      <c r="V5">
        <f>RANK(U5,($H5,$L5,$O5,$R5,$U5,$X5,$AB5))</f>
        <v>4</v>
      </c>
      <c r="W5" s="21"/>
      <c r="X5" s="18">
        <v>0.98670000000000002</v>
      </c>
      <c r="Y5">
        <f>RANK(X5,($H5,$L5,$O5,$R5,$U5,$X5,$AB5))</f>
        <v>6</v>
      </c>
      <c r="Z5" s="21"/>
      <c r="AA5" s="18">
        <v>1</v>
      </c>
      <c r="AB5" s="18">
        <v>0.999</v>
      </c>
      <c r="AC5">
        <f>RANK(AB5,($H5,$L5,$O5,$R5,$U5,$X5,AB5))</f>
        <v>1</v>
      </c>
      <c r="AD5">
        <v>6</v>
      </c>
      <c r="AE5" t="s">
        <v>54</v>
      </c>
      <c r="AF5" s="27"/>
      <c r="AI5" s="15">
        <f t="shared" si="0"/>
        <v>1.9999999999997797E-4</v>
      </c>
      <c r="AJ5" s="15">
        <f t="shared" si="1"/>
        <v>2.5599999999998957E-3</v>
      </c>
      <c r="AK5" s="15">
        <f t="shared" si="2"/>
        <v>4.0000000000000036E-3</v>
      </c>
      <c r="AL5" s="15">
        <f t="shared" si="3"/>
        <v>1.9000000000000017E-2</v>
      </c>
      <c r="AM5" s="15">
        <f t="shared" si="4"/>
        <v>2.7300000000000102E-3</v>
      </c>
      <c r="AN5" s="15">
        <f t="shared" si="5"/>
        <v>1.2299999999999978E-2</v>
      </c>
      <c r="AO5" s="15"/>
      <c r="AP5" s="15"/>
      <c r="AQ5" s="16"/>
      <c r="AR5" s="16"/>
      <c r="AS5" s="16"/>
    </row>
    <row r="6" spans="1:45">
      <c r="A6" t="s">
        <v>8</v>
      </c>
      <c r="B6">
        <v>10</v>
      </c>
      <c r="C6" s="7">
        <v>381</v>
      </c>
      <c r="D6" s="7">
        <v>760</v>
      </c>
      <c r="E6" s="7">
        <v>99</v>
      </c>
      <c r="G6" s="9">
        <v>1</v>
      </c>
      <c r="H6" s="9">
        <v>0.58684199999999997</v>
      </c>
      <c r="I6">
        <f>RANK(H6,($H6,$L6,$O6,$R6,$U6,$X6,$AB6))</f>
        <v>6</v>
      </c>
      <c r="K6" s="18">
        <v>0.82414700000000007</v>
      </c>
      <c r="L6" s="9">
        <v>0.56697299999999995</v>
      </c>
      <c r="M6">
        <f>RANK(L6,($H6,$L6,$O6,$R6,$U6,$X6,$AB6))</f>
        <v>7</v>
      </c>
      <c r="N6"/>
      <c r="O6" s="9">
        <v>0.68399999999999994</v>
      </c>
      <c r="P6">
        <f>RANK(O6,($H6,$L6,$O6,$R6,$U6,$X6,$AB6))</f>
        <v>4</v>
      </c>
      <c r="R6" s="18">
        <v>0.73699999999999999</v>
      </c>
      <c r="S6">
        <f>RANK(R6,($H6,$L6,$O6,$R6,$U6,$X6,$AB6))</f>
        <v>1</v>
      </c>
      <c r="U6" s="18">
        <v>0.71841999999999995</v>
      </c>
      <c r="V6">
        <f>RANK(U6,($H6,$L6,$O6,$R6,$U6,$X6,$AB6))</f>
        <v>2</v>
      </c>
      <c r="W6" s="21"/>
      <c r="X6" s="18">
        <v>0.70789000000000002</v>
      </c>
      <c r="Y6">
        <f>RANK(X6,($H6,$L6,$O6,$R6,$U6,$X6,$AB6))</f>
        <v>3</v>
      </c>
      <c r="Z6" s="21"/>
      <c r="AA6" s="18">
        <v>0.72199999999999998</v>
      </c>
      <c r="AB6" s="18">
        <v>0.68399999999999905</v>
      </c>
      <c r="AC6">
        <f>RANK(AB6,($H6,$L6,$O6,$R6,$U6,$X6,AB6))</f>
        <v>5</v>
      </c>
      <c r="AD6">
        <v>99</v>
      </c>
      <c r="AE6" t="s">
        <v>54</v>
      </c>
      <c r="AI6" s="15">
        <f t="shared" si="0"/>
        <v>9.7157999999999078E-2</v>
      </c>
      <c r="AJ6" s="15">
        <f t="shared" si="1"/>
        <v>0.1170269999999991</v>
      </c>
      <c r="AK6" s="15">
        <f t="shared" si="2"/>
        <v>-8.8817841970012523E-16</v>
      </c>
      <c r="AL6" s="15">
        <f t="shared" si="3"/>
        <v>-5.3000000000000935E-2</v>
      </c>
      <c r="AM6" s="15">
        <f t="shared" si="4"/>
        <v>-3.4420000000000894E-2</v>
      </c>
      <c r="AN6" s="15">
        <f t="shared" si="5"/>
        <v>-2.3890000000000966E-2</v>
      </c>
      <c r="AO6" s="15"/>
      <c r="AP6" s="15"/>
      <c r="AQ6" s="16"/>
      <c r="AR6" s="16"/>
      <c r="AS6" s="16"/>
    </row>
    <row r="7" spans="1:45">
      <c r="A7" t="s">
        <v>9</v>
      </c>
      <c r="B7">
        <v>14</v>
      </c>
      <c r="C7" s="7">
        <v>560</v>
      </c>
      <c r="D7" s="7">
        <v>1690</v>
      </c>
      <c r="E7" s="7">
        <v>131</v>
      </c>
      <c r="G7" s="9">
        <v>1</v>
      </c>
      <c r="H7" s="9">
        <v>0.65858000000000005</v>
      </c>
      <c r="I7">
        <f>RANK(H7,($H7,$L7,$O7,$R7,$U7,$X7,$AB7))</f>
        <v>6</v>
      </c>
      <c r="K7" s="18">
        <v>0.86624899999999994</v>
      </c>
      <c r="L7" s="9">
        <v>0.5893489999999999</v>
      </c>
      <c r="M7">
        <f>RANK(L7,($H7,$L7,$O7,$R7,$U7,$X7,$AB7))</f>
        <v>7</v>
      </c>
      <c r="N7"/>
      <c r="O7" s="9">
        <v>0.71399999999999997</v>
      </c>
      <c r="P7">
        <f>RANK(O7,($H7,$L7,$O7,$R7,$U7,$X7,$AB7))</f>
        <v>5</v>
      </c>
      <c r="R7" s="18">
        <v>0.80800000000000005</v>
      </c>
      <c r="S7">
        <f>RANK(R7,($H7,$L7,$O7,$R7,$U7,$X7,$AB7))</f>
        <v>1</v>
      </c>
      <c r="U7" s="18">
        <v>0.74911000000000005</v>
      </c>
      <c r="V7">
        <f>RANK(U7,($H7,$L7,$O7,$R7,$U7,$X7,$AB7))</f>
        <v>4</v>
      </c>
      <c r="W7" s="21"/>
      <c r="X7" s="18">
        <v>0.76271999999999995</v>
      </c>
      <c r="Y7">
        <f>RANK(X7,($H7,$L7,$O7,$R7,$U7,$X7,$AB7))</f>
        <v>2</v>
      </c>
      <c r="Z7" s="21"/>
      <c r="AA7" s="18">
        <v>0.96599999999999997</v>
      </c>
      <c r="AB7" s="18">
        <v>0.754</v>
      </c>
      <c r="AC7">
        <f>RANK(AB7,($H7,$L7,$O7,$R7,$U7,$X7,AB7))</f>
        <v>3</v>
      </c>
      <c r="AD7">
        <v>32</v>
      </c>
      <c r="AE7" t="s">
        <v>53</v>
      </c>
      <c r="AI7" s="15">
        <f t="shared" si="0"/>
        <v>9.5419999999999949E-2</v>
      </c>
      <c r="AJ7" s="15">
        <f t="shared" si="1"/>
        <v>0.1646510000000001</v>
      </c>
      <c r="AK7" s="15">
        <f t="shared" si="2"/>
        <v>4.0000000000000036E-2</v>
      </c>
      <c r="AL7" s="15">
        <f t="shared" si="3"/>
        <v>-5.4000000000000048E-2</v>
      </c>
      <c r="AM7" s="15">
        <f t="shared" si="4"/>
        <v>4.8899999999999499E-3</v>
      </c>
      <c r="AN7" s="15">
        <f t="shared" si="5"/>
        <v>-8.71999999999995E-3</v>
      </c>
      <c r="AO7" s="15"/>
      <c r="AP7" s="15"/>
      <c r="AQ7" s="16"/>
      <c r="AR7" s="16"/>
      <c r="AS7" s="16"/>
    </row>
    <row r="8" spans="1:45">
      <c r="A8" t="s">
        <v>10</v>
      </c>
      <c r="B8">
        <v>6</v>
      </c>
      <c r="C8" s="7">
        <v>200</v>
      </c>
      <c r="D8" s="7">
        <v>242</v>
      </c>
      <c r="E8" s="7">
        <v>427</v>
      </c>
      <c r="G8" s="9">
        <v>1</v>
      </c>
      <c r="H8" s="9">
        <v>0.68594999999999995</v>
      </c>
      <c r="I8">
        <f>RANK(H8,($H8,$L8,$O8,$R8,$U8,$X8,$AB8))</f>
        <v>1</v>
      </c>
      <c r="K8" s="18">
        <v>0.9395</v>
      </c>
      <c r="L8" s="9">
        <v>0.64090900000000006</v>
      </c>
      <c r="M8">
        <f>RANK(L8,($H8,$L8,$O8,$R8,$U8,$X8,$AB8))</f>
        <v>3</v>
      </c>
      <c r="N8"/>
      <c r="O8" s="9">
        <v>0.51700000000000002</v>
      </c>
      <c r="P8">
        <f>RANK(O8,($H8,$L8,$O8,$R8,$U8,$X8,$AB8))</f>
        <v>6</v>
      </c>
      <c r="R8" s="18">
        <v>0.59099999999999997</v>
      </c>
      <c r="S8">
        <f>RANK(R8,($H8,$L8,$O8,$R8,$U8,$X8,$AB8))</f>
        <v>4</v>
      </c>
      <c r="U8" s="18">
        <v>0.56611999999999996</v>
      </c>
      <c r="V8">
        <f>RANK(U8,($H8,$L8,$O8,$R8,$U8,$X8,$AB8))</f>
        <v>5</v>
      </c>
      <c r="W8" s="21"/>
      <c r="X8" s="18">
        <v>0.49174000000000001</v>
      </c>
      <c r="Y8">
        <f>RANK(X8,($H8,$L8,$O8,$R8,$U8,$X8,$AB8))</f>
        <v>7</v>
      </c>
      <c r="Z8" s="21"/>
      <c r="AA8" s="18">
        <v>0.78500000000000003</v>
      </c>
      <c r="AB8" s="18">
        <v>0.67399999999999904</v>
      </c>
      <c r="AC8">
        <f>RANK(AB8,($H8,$L8,$O8,$R8,$U8,$X8,AB8))</f>
        <v>2</v>
      </c>
      <c r="AD8">
        <v>127</v>
      </c>
      <c r="AE8" t="s">
        <v>53</v>
      </c>
      <c r="AI8" s="15">
        <f t="shared" si="0"/>
        <v>-1.1950000000000904E-2</v>
      </c>
      <c r="AJ8" s="15">
        <f t="shared" si="1"/>
        <v>3.3090999999998982E-2</v>
      </c>
      <c r="AK8" s="15">
        <f t="shared" si="2"/>
        <v>0.15699999999999903</v>
      </c>
      <c r="AL8" s="15">
        <f t="shared" si="3"/>
        <v>8.2999999999999075E-2</v>
      </c>
      <c r="AM8" s="15">
        <f t="shared" si="4"/>
        <v>0.10787999999999909</v>
      </c>
      <c r="AN8" s="15">
        <f t="shared" si="5"/>
        <v>0.18225999999999903</v>
      </c>
      <c r="AO8" s="15"/>
      <c r="AP8" s="15"/>
      <c r="AQ8" s="16"/>
      <c r="AR8" s="16"/>
      <c r="AS8" s="16"/>
    </row>
    <row r="9" spans="1:45">
      <c r="A9" t="s">
        <v>11</v>
      </c>
      <c r="B9">
        <v>37</v>
      </c>
      <c r="C9">
        <v>390</v>
      </c>
      <c r="D9">
        <v>391</v>
      </c>
      <c r="E9">
        <v>176</v>
      </c>
      <c r="F9"/>
      <c r="G9" s="18">
        <v>1</v>
      </c>
      <c r="H9" s="18">
        <v>0.58567800000000003</v>
      </c>
      <c r="I9">
        <f>RANK(H9,($H9,$L9,$O9,$R9,$U9,$X9,$AB9))</f>
        <v>6</v>
      </c>
      <c r="K9" s="18">
        <v>0.69486999999999999</v>
      </c>
      <c r="L9" s="18">
        <v>0.485933</v>
      </c>
      <c r="M9">
        <f>RANK(L9,($H9,$L9,$O9,$R9,$U9,$X9,$AB9))</f>
        <v>7</v>
      </c>
      <c r="N9"/>
      <c r="O9" s="18">
        <v>0.61099999999999999</v>
      </c>
      <c r="P9">
        <f>RANK(O9,($H9,$L9,$O9,$R9,$U9,$X9,$AB9))</f>
        <v>4</v>
      </c>
      <c r="R9" s="18">
        <v>0.60399999999999998</v>
      </c>
      <c r="S9">
        <f>RANK(R9,($H9,$L9,$O9,$R9,$U9,$X9,$AB9))</f>
        <v>5</v>
      </c>
      <c r="U9" s="18">
        <v>0.74936000000000003</v>
      </c>
      <c r="V9">
        <f>RANK(U9,($H9,$L9,$O9,$R9,$U9,$X9,$AB9))</f>
        <v>1</v>
      </c>
      <c r="W9" s="21"/>
      <c r="X9" s="18">
        <v>0.63683000000000001</v>
      </c>
      <c r="Y9">
        <f>RANK(X9,($H9,$L9,$O9,$R9,$U9,$X9,$AB9))</f>
        <v>2</v>
      </c>
      <c r="Z9" s="21"/>
      <c r="AA9" s="18">
        <v>0.64400000000000002</v>
      </c>
      <c r="AB9" s="18">
        <v>0.627</v>
      </c>
      <c r="AC9">
        <f>RANK(AB9,($H9,$L9,$O9,$R9,$U9,$X9,AB9))</f>
        <v>3</v>
      </c>
      <c r="AD9">
        <v>175</v>
      </c>
      <c r="AE9" t="s">
        <v>54</v>
      </c>
      <c r="AI9" s="15">
        <f t="shared" si="0"/>
        <v>4.132199999999997E-2</v>
      </c>
      <c r="AJ9" s="15">
        <f t="shared" si="1"/>
        <v>0.141067</v>
      </c>
      <c r="AK9" s="15">
        <f t="shared" si="2"/>
        <v>1.6000000000000014E-2</v>
      </c>
      <c r="AL9" s="15">
        <f t="shared" si="3"/>
        <v>2.300000000000002E-2</v>
      </c>
      <c r="AM9" s="15">
        <f t="shared" si="4"/>
        <v>-0.12236000000000002</v>
      </c>
      <c r="AN9" s="15">
        <f t="shared" si="5"/>
        <v>-9.8300000000000054E-3</v>
      </c>
      <c r="AO9" s="15"/>
      <c r="AP9" s="15"/>
      <c r="AQ9" s="16"/>
      <c r="AR9" s="16"/>
      <c r="AS9" s="16"/>
    </row>
    <row r="10" spans="1:45">
      <c r="A10" t="s">
        <v>12</v>
      </c>
      <c r="B10">
        <v>15</v>
      </c>
      <c r="C10">
        <v>500</v>
      </c>
      <c r="D10">
        <v>625</v>
      </c>
      <c r="E10">
        <v>128</v>
      </c>
      <c r="F10"/>
      <c r="G10" s="18">
        <v>0.99399999999999999</v>
      </c>
      <c r="H10" s="18">
        <v>0.81279999999999997</v>
      </c>
      <c r="I10">
        <f>RANK(H10,($H10,$L10,$O10,$R10,$U10,$X10,$AB10))</f>
        <v>4</v>
      </c>
      <c r="K10" s="18">
        <v>0.89820000000000011</v>
      </c>
      <c r="L10" s="18">
        <v>0.73071999999999993</v>
      </c>
      <c r="M10">
        <f>RANK(L10,($H10,$L10,$O10,$R10,$U10,$X10,$AB10))</f>
        <v>7</v>
      </c>
      <c r="N10"/>
      <c r="O10" s="18">
        <v>0.78700000000000003</v>
      </c>
      <c r="P10">
        <f>RANK(O10,($H10,$L10,$O10,$R10,$U10,$X10,$AB10))</f>
        <v>6</v>
      </c>
      <c r="R10" s="18">
        <v>0.79</v>
      </c>
      <c r="S10">
        <f>RANK(R10,($H10,$L10,$O10,$R10,$U10,$X10,$AB10))</f>
        <v>5</v>
      </c>
      <c r="U10" s="18">
        <v>0.90400000000000003</v>
      </c>
      <c r="V10">
        <f>RANK(U10,($H10,$L10,$O10,$R10,$U10,$X10,$AB10))</f>
        <v>1</v>
      </c>
      <c r="W10" s="21"/>
      <c r="X10" s="18">
        <v>0.87360000000000004</v>
      </c>
      <c r="Y10">
        <f>RANK(X10,($H10,$L10,$O10,$R10,$U10,$X10,$AB10))</f>
        <v>2</v>
      </c>
      <c r="Z10" s="21"/>
      <c r="AA10" s="18">
        <v>0.82599999999999996</v>
      </c>
      <c r="AB10" s="18">
        <v>0.84199999999999997</v>
      </c>
      <c r="AC10">
        <f>RANK(AB10,($H10,$L10,$O10,$R10,$U10,$X10,AB10))</f>
        <v>3</v>
      </c>
      <c r="AD10">
        <v>41</v>
      </c>
      <c r="AE10" t="s">
        <v>53</v>
      </c>
      <c r="AI10" s="15">
        <f t="shared" si="0"/>
        <v>2.9200000000000004E-2</v>
      </c>
      <c r="AJ10" s="15">
        <f t="shared" si="1"/>
        <v>0.11128000000000005</v>
      </c>
      <c r="AK10" s="15">
        <f t="shared" si="2"/>
        <v>5.4999999999999938E-2</v>
      </c>
      <c r="AL10" s="15">
        <f t="shared" si="3"/>
        <v>5.1999999999999935E-2</v>
      </c>
      <c r="AM10" s="15">
        <f t="shared" si="4"/>
        <v>-6.2000000000000055E-2</v>
      </c>
      <c r="AN10" s="15">
        <f t="shared" si="5"/>
        <v>-3.1600000000000072E-2</v>
      </c>
      <c r="AO10" s="15"/>
      <c r="AP10" s="15"/>
      <c r="AQ10" s="16"/>
      <c r="AR10" s="16"/>
      <c r="AS10" s="16"/>
    </row>
    <row r="11" spans="1:45">
      <c r="A11" t="s">
        <v>13</v>
      </c>
      <c r="B11">
        <v>2</v>
      </c>
      <c r="C11">
        <v>300</v>
      </c>
      <c r="D11">
        <v>3000</v>
      </c>
      <c r="E11">
        <v>426</v>
      </c>
      <c r="F11"/>
      <c r="G11" s="18">
        <v>1</v>
      </c>
      <c r="H11" s="18">
        <v>0.74</v>
      </c>
      <c r="I11">
        <f>RANK(H11,($H11,$L11,$O11,$R11,$U11,$X11,$AB11))</f>
        <v>7</v>
      </c>
      <c r="K11" s="18">
        <v>0.81833400000000012</v>
      </c>
      <c r="L11" s="18">
        <v>0.75066600000000006</v>
      </c>
      <c r="M11">
        <f>RANK(L11,($H11,$L11,$O11,$R11,$U11,$X11,$AB11))</f>
        <v>6</v>
      </c>
      <c r="N11"/>
      <c r="O11" s="18">
        <v>0.83</v>
      </c>
      <c r="P11">
        <f>RANK(O11,($H11,$L11,$O11,$R11,$U11,$X11,$AB11))</f>
        <v>2</v>
      </c>
      <c r="R11" s="18">
        <v>0.83599999999999997</v>
      </c>
      <c r="S11">
        <f>RANK(R11,($H11,$L11,$O11,$R11,$U11,$X11,$AB11))</f>
        <v>1</v>
      </c>
      <c r="U11" s="18">
        <v>0.80767</v>
      </c>
      <c r="V11">
        <f>RANK(U11,($H11,$L11,$O11,$R11,$U11,$X11,$AB11))</f>
        <v>4</v>
      </c>
      <c r="W11" s="21"/>
      <c r="X11" s="18">
        <v>0.78932999999999998</v>
      </c>
      <c r="Y11">
        <f>RANK(X11,($H11,$L11,$O11,$R11,$U11,$X11,$AB11))</f>
        <v>5</v>
      </c>
      <c r="Z11" s="21"/>
      <c r="AA11" s="18">
        <v>0.83699999999999997</v>
      </c>
      <c r="AB11" s="18">
        <v>0.81699999999999995</v>
      </c>
      <c r="AC11">
        <f>RANK(AB11,($H11,$L11,$O11,$R11,$U11,$X11,AB11))</f>
        <v>3</v>
      </c>
      <c r="AD11">
        <v>95</v>
      </c>
      <c r="AE11" t="s">
        <v>53</v>
      </c>
      <c r="AI11" s="15">
        <f t="shared" si="0"/>
        <v>7.6999999999999957E-2</v>
      </c>
      <c r="AJ11" s="15">
        <f t="shared" si="1"/>
        <v>6.6333999999999893E-2</v>
      </c>
      <c r="AK11" s="15">
        <f t="shared" si="2"/>
        <v>-1.3000000000000012E-2</v>
      </c>
      <c r="AL11" s="15">
        <f t="shared" si="3"/>
        <v>-1.9000000000000017E-2</v>
      </c>
      <c r="AM11" s="15">
        <f t="shared" si="4"/>
        <v>9.3299999999999494E-3</v>
      </c>
      <c r="AN11" s="15">
        <f t="shared" si="5"/>
        <v>2.7669999999999972E-2</v>
      </c>
      <c r="AO11" s="15"/>
      <c r="AP11" s="15"/>
      <c r="AQ11" s="16"/>
      <c r="AR11" s="16"/>
      <c r="AS11" s="16"/>
    </row>
    <row r="12" spans="1:45">
      <c r="A12" t="s">
        <v>14</v>
      </c>
      <c r="B12">
        <v>7</v>
      </c>
      <c r="C12">
        <v>175</v>
      </c>
      <c r="D12">
        <v>175</v>
      </c>
      <c r="E12">
        <v>463</v>
      </c>
      <c r="F12"/>
      <c r="G12" s="18">
        <v>1</v>
      </c>
      <c r="H12" s="18">
        <v>0.77710000000000001</v>
      </c>
      <c r="I12">
        <f>RANK(H12,($H12,$L12,$O12,$R12,$U12,$X12,$AB12))</f>
        <v>7</v>
      </c>
      <c r="K12" s="18">
        <v>0.941716</v>
      </c>
      <c r="L12" s="18">
        <v>0.80279999999999996</v>
      </c>
      <c r="M12">
        <f>RANK(L12,($H12,$L12,$O12,$R12,$U12,$X12,$AB12))</f>
        <v>4</v>
      </c>
      <c r="N12"/>
      <c r="O12" s="18">
        <v>0.78300000000000003</v>
      </c>
      <c r="P12">
        <f>RANK(O12,($H12,$L12,$O12,$R12,$U12,$X12,$AB12))</f>
        <v>5</v>
      </c>
      <c r="R12" s="18">
        <v>0.83299999999999996</v>
      </c>
      <c r="S12">
        <f>RANK(R12,($H12,$L12,$O12,$R12,$U12,$X12,$AB12))</f>
        <v>3</v>
      </c>
      <c r="U12" s="18">
        <v>0.87429000000000001</v>
      </c>
      <c r="V12">
        <f>RANK(U12,($H12,$L12,$O12,$R12,$U12,$X12,$AB12))</f>
        <v>2</v>
      </c>
      <c r="W12" s="21"/>
      <c r="X12" s="18">
        <v>0.77714000000000005</v>
      </c>
      <c r="Y12">
        <f>RANK(X12,($H12,$L12,$O12,$R12,$U12,$X12,$AB12))</f>
        <v>6</v>
      </c>
      <c r="Z12" s="21"/>
      <c r="AA12" s="18">
        <v>0.90900000000000003</v>
      </c>
      <c r="AB12" s="18">
        <v>0.93100000000000005</v>
      </c>
      <c r="AC12">
        <f>RANK(AB12,($H12,$L12,$O12,$R12,$U12,$X12,AB12))</f>
        <v>1</v>
      </c>
      <c r="AD12">
        <v>124</v>
      </c>
      <c r="AE12" t="s">
        <v>54</v>
      </c>
      <c r="AI12" s="15">
        <f t="shared" si="0"/>
        <v>0.15390000000000004</v>
      </c>
      <c r="AJ12" s="15">
        <f t="shared" si="1"/>
        <v>0.12820000000000009</v>
      </c>
      <c r="AK12" s="15">
        <f t="shared" si="2"/>
        <v>0.14800000000000002</v>
      </c>
      <c r="AL12" s="15">
        <f t="shared" si="3"/>
        <v>9.8000000000000087E-2</v>
      </c>
      <c r="AM12" s="15">
        <f t="shared" si="4"/>
        <v>5.6710000000000038E-2</v>
      </c>
      <c r="AN12" s="15">
        <f t="shared" si="5"/>
        <v>0.15386</v>
      </c>
      <c r="AO12" s="15"/>
      <c r="AP12" s="15"/>
      <c r="AQ12" s="16"/>
      <c r="AR12" s="16"/>
      <c r="AS12" s="16"/>
    </row>
    <row r="13" spans="1:45">
      <c r="A13" t="s">
        <v>15</v>
      </c>
      <c r="B13">
        <v>7</v>
      </c>
      <c r="C13">
        <v>70</v>
      </c>
      <c r="D13">
        <v>73</v>
      </c>
      <c r="E13">
        <v>319</v>
      </c>
      <c r="F13"/>
      <c r="G13" s="18">
        <v>1</v>
      </c>
      <c r="H13" s="18">
        <v>0.54794500000000002</v>
      </c>
      <c r="I13">
        <f>RANK(H13,($H13,$L13,$O13,$R13,$U13,$X13,$AB13))</f>
        <v>7</v>
      </c>
      <c r="K13" s="18">
        <v>0.9871390000000001</v>
      </c>
      <c r="L13" s="18">
        <v>0.59726099999999993</v>
      </c>
      <c r="M13">
        <f>RANK(L13,($H13,$L13,$O13,$R13,$U13,$X13,$AB13))</f>
        <v>5</v>
      </c>
      <c r="N13"/>
      <c r="O13" s="18">
        <v>0.57499999999999996</v>
      </c>
      <c r="P13">
        <f>RANK(O13,($H13,$L13,$O13,$R13,$U13,$X13,$AB13))</f>
        <v>6</v>
      </c>
      <c r="R13" s="18">
        <f>1-0.2877</f>
        <v>0.71229999999999993</v>
      </c>
      <c r="S13">
        <f>RANK(R13,($H13,$L13,$O13,$R13,$U13,$X13,$AB13))</f>
        <v>2</v>
      </c>
      <c r="U13" s="18">
        <v>0.63014000000000003</v>
      </c>
      <c r="V13">
        <f>RANK(U13,($H13,$L13,$O13,$R13,$U13,$X13,$AB13))</f>
        <v>4</v>
      </c>
      <c r="W13" s="21"/>
      <c r="X13" s="18">
        <v>0.72602999999999995</v>
      </c>
      <c r="Y13">
        <f>RANK(X13,($H13,$L13,$O13,$R13,$U13,$X13,$AB13))</f>
        <v>1</v>
      </c>
      <c r="Z13" s="21"/>
      <c r="AA13" s="18">
        <v>0.67100000000000004</v>
      </c>
      <c r="AB13" s="18">
        <v>0.71199999999999997</v>
      </c>
      <c r="AC13">
        <f>RANK(AB13,($H13,$L13,$O13,$R13,$U13,$X13,AB13))</f>
        <v>3</v>
      </c>
      <c r="AD13">
        <v>270</v>
      </c>
      <c r="AE13" t="s">
        <v>53</v>
      </c>
      <c r="AI13" s="15">
        <f t="shared" si="0"/>
        <v>0.16405499999999995</v>
      </c>
      <c r="AJ13" s="15">
        <f t="shared" si="1"/>
        <v>0.11473900000000004</v>
      </c>
      <c r="AK13" s="15">
        <f t="shared" si="2"/>
        <v>0.13700000000000001</v>
      </c>
      <c r="AL13" s="15">
        <f t="shared" si="3"/>
        <v>-2.9999999999996696E-4</v>
      </c>
      <c r="AM13" s="15">
        <f t="shared" si="4"/>
        <v>8.1859999999999933E-2</v>
      </c>
      <c r="AN13" s="15">
        <f t="shared" si="5"/>
        <v>-1.4029999999999987E-2</v>
      </c>
      <c r="AO13" s="15"/>
      <c r="AP13" s="15"/>
      <c r="AQ13" s="16"/>
      <c r="AR13" s="16"/>
      <c r="AS13" s="16"/>
    </row>
    <row r="14" spans="1:45">
      <c r="A14" t="s">
        <v>16</v>
      </c>
      <c r="B14">
        <v>2</v>
      </c>
      <c r="C14">
        <v>60</v>
      </c>
      <c r="D14">
        <v>61</v>
      </c>
      <c r="E14">
        <v>637</v>
      </c>
      <c r="F14"/>
      <c r="G14" s="18">
        <v>1</v>
      </c>
      <c r="H14" s="18">
        <v>0.42623</v>
      </c>
      <c r="I14">
        <f>RANK(H14,($H14,$L14,$O14,$R14,$U14,$X14,$AB14))</f>
        <v>7</v>
      </c>
      <c r="K14" s="18">
        <v>0.97166599999999992</v>
      </c>
      <c r="L14" s="18">
        <v>0.70491699999999979</v>
      </c>
      <c r="M14">
        <f>RANK(L14,($H14,$L14,$O14,$R14,$U14,$X14,$AB14))</f>
        <v>6</v>
      </c>
      <c r="N14"/>
      <c r="O14" s="18">
        <v>0.754</v>
      </c>
      <c r="P14">
        <f>RANK(O14,($H14,$L14,$O14,$R14,$U14,$X14,$AB14))</f>
        <v>3</v>
      </c>
      <c r="R14" s="18">
        <v>0.86899999999999999</v>
      </c>
      <c r="S14">
        <f>RANK(R14,($H14,$L14,$O14,$R14,$U14,$X14,$AB14))</f>
        <v>1</v>
      </c>
      <c r="U14" s="18">
        <v>0.72131000000000001</v>
      </c>
      <c r="V14">
        <f>RANK(U14,($H14,$L14,$O14,$R14,$U14,$X14,$AB14))</f>
        <v>5</v>
      </c>
      <c r="W14" s="21"/>
      <c r="X14" s="18">
        <v>0.73770000000000002</v>
      </c>
      <c r="Y14">
        <f>RANK(X14,($H14,$L14,$O14,$R14,$U14,$X14,$AB14))</f>
        <v>4</v>
      </c>
      <c r="Z14" s="21"/>
      <c r="AA14" s="18">
        <v>0.88300000000000001</v>
      </c>
      <c r="AB14" s="18">
        <v>0.85199999999999998</v>
      </c>
      <c r="AC14">
        <f>RANK(AB14,($H14,$L14,$O14,$R14,$U14,$X14,AB14))</f>
        <v>2</v>
      </c>
      <c r="AD14">
        <v>297</v>
      </c>
      <c r="AE14" t="s">
        <v>54</v>
      </c>
      <c r="AI14" s="15">
        <f t="shared" si="0"/>
        <v>0.42576999999999998</v>
      </c>
      <c r="AJ14" s="15">
        <f t="shared" si="1"/>
        <v>0.14708300000000019</v>
      </c>
      <c r="AK14" s="15">
        <f t="shared" si="2"/>
        <v>9.7999999999999976E-2</v>
      </c>
      <c r="AL14" s="15">
        <f t="shared" si="3"/>
        <v>-1.7000000000000015E-2</v>
      </c>
      <c r="AM14" s="15">
        <f t="shared" si="4"/>
        <v>0.13068999999999997</v>
      </c>
      <c r="AN14" s="15">
        <f t="shared" si="5"/>
        <v>0.11429999999999996</v>
      </c>
      <c r="AO14" s="15"/>
      <c r="AP14" s="15"/>
      <c r="AQ14" s="16"/>
      <c r="AR14" s="16"/>
      <c r="AS14" s="16"/>
    </row>
    <row r="15" spans="1:45">
      <c r="A15" t="s">
        <v>17</v>
      </c>
      <c r="B15">
        <v>4</v>
      </c>
      <c r="C15">
        <v>100</v>
      </c>
      <c r="D15">
        <v>100</v>
      </c>
      <c r="E15">
        <v>275</v>
      </c>
      <c r="F15"/>
      <c r="G15" s="18">
        <v>1</v>
      </c>
      <c r="H15" s="18">
        <v>1</v>
      </c>
      <c r="I15">
        <f>RANK(H15,($H15,$L15,$O15,$R15,$U15,$X15,$AB15))</f>
        <v>1</v>
      </c>
      <c r="K15" s="18">
        <v>1</v>
      </c>
      <c r="L15" s="18">
        <v>0.998</v>
      </c>
      <c r="M15">
        <f>RANK(L15,($H15,$L15,$O15,$R15,$U15,$X15,$AB15))</f>
        <v>3</v>
      </c>
      <c r="N15"/>
      <c r="O15" s="18">
        <v>0.76</v>
      </c>
      <c r="P15">
        <f>RANK(O15,($H15,$L15,$O15,$R15,$U15,$X15,$AB15))</f>
        <v>7</v>
      </c>
      <c r="R15" s="18">
        <v>1</v>
      </c>
      <c r="S15">
        <f>RANK(R15,($H15,$L15,$O15,$R15,$U15,$X15,$AB15))</f>
        <v>1</v>
      </c>
      <c r="U15" s="18">
        <v>0.81</v>
      </c>
      <c r="V15">
        <f>RANK(U15,($H15,$L15,$O15,$R15,$U15,$X15,$AB15))</f>
        <v>6</v>
      </c>
      <c r="W15" s="21"/>
      <c r="X15" s="18">
        <v>0.85</v>
      </c>
      <c r="Y15">
        <f>RANK(X15,($H15,$L15,$O15,$R15,$U15,$X15,$AB15))</f>
        <v>5</v>
      </c>
      <c r="Z15" s="21"/>
      <c r="AA15" s="18">
        <v>0.98</v>
      </c>
      <c r="AB15" s="18">
        <v>0.98</v>
      </c>
      <c r="AC15">
        <f>RANK(AB15,($H15,$L15,$O15,$R15,$U15,$X15,AB15))</f>
        <v>4</v>
      </c>
      <c r="AD15">
        <v>111</v>
      </c>
      <c r="AE15" t="s">
        <v>54</v>
      </c>
      <c r="AI15" s="15">
        <f t="shared" si="0"/>
        <v>-2.0000000000000018E-2</v>
      </c>
      <c r="AJ15" s="15">
        <f t="shared" si="1"/>
        <v>-1.8000000000000016E-2</v>
      </c>
      <c r="AK15" s="15">
        <f t="shared" si="2"/>
        <v>0.21999999999999997</v>
      </c>
      <c r="AL15" s="15">
        <f t="shared" si="3"/>
        <v>-2.0000000000000018E-2</v>
      </c>
      <c r="AM15" s="15">
        <f t="shared" si="4"/>
        <v>0.16999999999999993</v>
      </c>
      <c r="AN15" s="15">
        <f t="shared" si="5"/>
        <v>0.13</v>
      </c>
      <c r="AO15" s="15"/>
      <c r="AP15" s="15"/>
      <c r="AQ15" s="16"/>
      <c r="AR15" s="16"/>
      <c r="AS15" s="16"/>
    </row>
    <row r="16" spans="1:45">
      <c r="A16" t="s">
        <v>18</v>
      </c>
      <c r="B16">
        <v>6</v>
      </c>
      <c r="C16">
        <v>300</v>
      </c>
      <c r="D16">
        <v>300</v>
      </c>
      <c r="E16">
        <v>60</v>
      </c>
      <c r="F16"/>
      <c r="G16" s="18">
        <v>1</v>
      </c>
      <c r="H16" s="18">
        <v>0.47</v>
      </c>
      <c r="I16">
        <f>RANK(H16,($H16,$L16,$O16,$R16,$U16,$X16,$AB16))</f>
        <v>7</v>
      </c>
      <c r="K16" s="18">
        <v>0.98166599999999993</v>
      </c>
      <c r="L16" s="18">
        <v>0.9189989999999999</v>
      </c>
      <c r="M16">
        <f>RANK(L16,($H16,$L16,$O16,$R16,$U16,$X16,$AB16))</f>
        <v>4</v>
      </c>
      <c r="N16"/>
      <c r="O16" s="18">
        <v>0.88</v>
      </c>
      <c r="P16">
        <f>RANK(O16,($H16,$L16,$O16,$R16,$U16,$X16,$AB16))</f>
        <v>6</v>
      </c>
      <c r="R16" s="18">
        <v>0.99299999999999999</v>
      </c>
      <c r="S16">
        <f>RANK(R16,($H16,$L16,$O16,$R16,$U16,$X16,$AB16))</f>
        <v>1</v>
      </c>
      <c r="U16" s="18">
        <v>0.97333000000000003</v>
      </c>
      <c r="V16">
        <f>RANK(U16,($H16,$L16,$O16,$R16,$U16,$X16,$AB16))</f>
        <v>2</v>
      </c>
      <c r="W16" s="21"/>
      <c r="X16" s="18">
        <v>0.91</v>
      </c>
      <c r="Y16">
        <f>RANK(X16,($H16,$L16,$O16,$R16,$U16,$X16,$AB16))</f>
        <v>5</v>
      </c>
      <c r="Z16" s="21"/>
      <c r="AA16" s="18">
        <v>0.93300000000000005</v>
      </c>
      <c r="AB16" s="18">
        <v>0.93700000000000006</v>
      </c>
      <c r="AC16">
        <f>RANK(AB16,($H16,$L16,$O16,$R16,$U16,$X16,AB16))</f>
        <v>3</v>
      </c>
      <c r="AD16">
        <v>55</v>
      </c>
      <c r="AE16" t="s">
        <v>54</v>
      </c>
      <c r="AI16" s="15">
        <f t="shared" si="0"/>
        <v>0.46700000000000008</v>
      </c>
      <c r="AJ16" s="15">
        <f t="shared" si="1"/>
        <v>1.8001000000000156E-2</v>
      </c>
      <c r="AK16" s="15">
        <f t="shared" si="2"/>
        <v>5.7000000000000051E-2</v>
      </c>
      <c r="AL16" s="15">
        <f t="shared" si="3"/>
        <v>-5.5999999999999939E-2</v>
      </c>
      <c r="AM16" s="15">
        <f t="shared" si="4"/>
        <v>-3.6329999999999973E-2</v>
      </c>
      <c r="AN16" s="15">
        <f t="shared" si="5"/>
        <v>2.7000000000000024E-2</v>
      </c>
      <c r="AO16" s="15"/>
      <c r="AP16" s="15"/>
      <c r="AQ16" s="16"/>
      <c r="AR16" s="16"/>
      <c r="AS16" s="16"/>
    </row>
    <row r="17" spans="1:45">
      <c r="A17" t="s">
        <v>19</v>
      </c>
      <c r="B17">
        <v>14</v>
      </c>
      <c r="C17">
        <v>200</v>
      </c>
      <c r="D17">
        <v>2050</v>
      </c>
      <c r="E17">
        <v>131</v>
      </c>
      <c r="F17"/>
      <c r="G17" s="18">
        <v>1</v>
      </c>
      <c r="H17" s="18">
        <v>0.662439</v>
      </c>
      <c r="I17">
        <f>RANK(H17,($H17,$L17,$O17,$R17,$U17,$X17,$AB17))</f>
        <v>7</v>
      </c>
      <c r="K17" s="18">
        <v>0.9335</v>
      </c>
      <c r="L17" s="18">
        <v>0.67170699999999994</v>
      </c>
      <c r="M17">
        <f>RANK(L17,($H17,$L17,$O17,$R17,$U17,$X17,$AB17))</f>
        <v>6</v>
      </c>
      <c r="N17"/>
      <c r="O17" s="18">
        <v>0.76900000000000002</v>
      </c>
      <c r="P17">
        <f>RANK(O17,($H17,$L17,$O17,$R17,$U17,$X17,$AB17))</f>
        <v>4</v>
      </c>
      <c r="R17" s="18">
        <v>0.90490000000000004</v>
      </c>
      <c r="S17">
        <f>RANK(R17,($H17,$L17,$O17,$R17,$U17,$X17,$AB17))</f>
        <v>2</v>
      </c>
      <c r="U17" s="18">
        <v>0.82926999999999995</v>
      </c>
      <c r="V17">
        <f>RANK(U17,($H17,$L17,$O17,$R17,$U17,$X17,$AB17))</f>
        <v>3</v>
      </c>
      <c r="W17" s="21"/>
      <c r="X17" s="18">
        <v>0.75219999999999998</v>
      </c>
      <c r="Y17">
        <f>RANK(X17,($H17,$L17,$O17,$R17,$U17,$X17,$AB17))</f>
        <v>5</v>
      </c>
      <c r="Z17" s="21"/>
      <c r="AA17" s="18">
        <v>0.9</v>
      </c>
      <c r="AB17" s="18">
        <v>0.90800000000000003</v>
      </c>
      <c r="AC17">
        <f>RANK(AB17,($H17,$L17,$O17,$R17,$U17,$X17,AB17))</f>
        <v>1</v>
      </c>
      <c r="AD17">
        <v>41</v>
      </c>
      <c r="AE17" t="s">
        <v>54</v>
      </c>
      <c r="AI17" s="15">
        <f t="shared" si="0"/>
        <v>0.24556100000000003</v>
      </c>
      <c r="AJ17" s="15">
        <f t="shared" si="1"/>
        <v>0.23629300000000009</v>
      </c>
      <c r="AK17" s="15">
        <f t="shared" si="2"/>
        <v>0.13900000000000001</v>
      </c>
      <c r="AL17" s="15">
        <f t="shared" si="3"/>
        <v>3.0999999999999917E-3</v>
      </c>
      <c r="AM17" s="15">
        <f t="shared" si="4"/>
        <v>7.8730000000000078E-2</v>
      </c>
      <c r="AN17" s="15">
        <f t="shared" si="5"/>
        <v>0.15580000000000005</v>
      </c>
      <c r="AO17" s="15"/>
      <c r="AP17" s="15"/>
      <c r="AQ17" s="16"/>
      <c r="AR17" s="16"/>
      <c r="AS17" s="16"/>
    </row>
    <row r="18" spans="1:45">
      <c r="A18" t="s">
        <v>20</v>
      </c>
      <c r="B18">
        <v>4</v>
      </c>
      <c r="C18">
        <v>40</v>
      </c>
      <c r="D18">
        <v>1380</v>
      </c>
      <c r="E18">
        <v>1639</v>
      </c>
      <c r="F18"/>
      <c r="G18" s="18">
        <v>1</v>
      </c>
      <c r="H18" s="18">
        <v>0.69855100000000003</v>
      </c>
      <c r="I18">
        <f>RANK(H18,($H18,$L18,$O18,$R18,$U18,$X18,$AB18))</f>
        <v>5</v>
      </c>
      <c r="K18" s="18">
        <v>0.99750000000000005</v>
      </c>
      <c r="L18" s="18">
        <v>0.82637699999999981</v>
      </c>
      <c r="M18">
        <f>RANK(L18,($H18,$L18,$O18,$R18,$U18,$X18,$AB18))</f>
        <v>4</v>
      </c>
      <c r="N18"/>
      <c r="O18" s="18">
        <v>0.89700000000000002</v>
      </c>
      <c r="P18">
        <f>RANK(O18,($H18,$L18,$O18,$R18,$U18,$X18,$AB18))</f>
        <v>3</v>
      </c>
      <c r="R18" s="18">
        <v>0.65100000000000002</v>
      </c>
      <c r="S18">
        <f>RANK(R18,($H18,$L18,$O18,$R18,$U18,$X18,$AB18))</f>
        <v>7</v>
      </c>
      <c r="U18" s="18">
        <v>0.94638</v>
      </c>
      <c r="V18">
        <f>RANK(U18,($H18,$L18,$O18,$R18,$U18,$X18,$AB18))</f>
        <v>2</v>
      </c>
      <c r="W18" s="21"/>
      <c r="X18" s="18">
        <v>0.65797000000000005</v>
      </c>
      <c r="Y18">
        <f>RANK(X18,($H18,$L18,$O18,$R18,$U18,$X18,$AB18))</f>
        <v>6</v>
      </c>
      <c r="Z18" s="21"/>
      <c r="AA18" s="18">
        <v>0.97499999999999998</v>
      </c>
      <c r="AB18" s="18">
        <v>0.94899999999999995</v>
      </c>
      <c r="AC18">
        <f>RANK(AB18,($H18,$L18,$O18,$R18,$U18,$X18,AB18))</f>
        <v>1</v>
      </c>
      <c r="AD18">
        <v>73</v>
      </c>
      <c r="AE18" t="s">
        <v>54</v>
      </c>
      <c r="AI18" s="15">
        <f t="shared" si="0"/>
        <v>0.25044899999999992</v>
      </c>
      <c r="AJ18" s="15">
        <f t="shared" si="1"/>
        <v>0.12262300000000015</v>
      </c>
      <c r="AK18" s="15">
        <f t="shared" si="2"/>
        <v>5.1999999999999935E-2</v>
      </c>
      <c r="AL18" s="15">
        <f t="shared" si="3"/>
        <v>0.29799999999999993</v>
      </c>
      <c r="AM18" s="15">
        <f t="shared" si="4"/>
        <v>2.6199999999999557E-3</v>
      </c>
      <c r="AN18" s="15">
        <f t="shared" si="5"/>
        <v>0.2910299999999999</v>
      </c>
      <c r="AO18" s="15"/>
      <c r="AP18" s="15"/>
      <c r="AQ18" s="16"/>
      <c r="AR18" s="16"/>
      <c r="AS18" s="16"/>
    </row>
    <row r="19" spans="1:45">
      <c r="A19" t="s">
        <v>21</v>
      </c>
      <c r="B19">
        <v>8</v>
      </c>
      <c r="C19">
        <v>55</v>
      </c>
      <c r="D19">
        <v>2345</v>
      </c>
      <c r="E19">
        <v>1024</v>
      </c>
      <c r="F19"/>
      <c r="G19" s="18">
        <v>1</v>
      </c>
      <c r="H19" s="18">
        <v>0.65629000000000004</v>
      </c>
      <c r="I19">
        <f>RANK(H19,($H19,$L19,$O19,$R19,$U19,$X19,$AB19))</f>
        <v>7</v>
      </c>
      <c r="K19" s="18">
        <v>1</v>
      </c>
      <c r="L19" s="18">
        <v>0.96720600000000001</v>
      </c>
      <c r="M19">
        <f>RANK(L19,($H19,$L19,$O19,$R19,$U19,$X19,$AB19))</f>
        <v>1</v>
      </c>
      <c r="N19"/>
      <c r="O19" s="18">
        <v>0.91400000000000003</v>
      </c>
      <c r="P19">
        <f>RANK(O19,($H19,$L19,$O19,$R19,$U19,$X19,$AB19))</f>
        <v>4</v>
      </c>
      <c r="R19" s="18">
        <v>0.93399999999999994</v>
      </c>
      <c r="S19">
        <f>RANK(R19,($H19,$L19,$O19,$R19,$U19,$X19,$AB19))</f>
        <v>3</v>
      </c>
      <c r="U19" s="18">
        <v>0.94286000000000003</v>
      </c>
      <c r="V19">
        <f>RANK(U19,($H19,$L19,$O19,$R19,$U19,$X19,$AB19))</f>
        <v>2</v>
      </c>
      <c r="W19" s="21"/>
      <c r="X19" s="18">
        <v>0.87804000000000004</v>
      </c>
      <c r="Y19">
        <f>RANK(X19,($H19,$L19,$O19,$R19,$U19,$X19,$AB19))</f>
        <v>6</v>
      </c>
      <c r="Z19" s="21"/>
      <c r="AA19" s="18">
        <v>0.98199999999999998</v>
      </c>
      <c r="AB19" s="18">
        <v>0.91400000000000003</v>
      </c>
      <c r="AC19">
        <f>RANK(AB19,($H19,$L19,$O19,$R19,$U19,$X19,AB19))</f>
        <v>4</v>
      </c>
      <c r="AD19">
        <v>1024</v>
      </c>
      <c r="AE19" t="s">
        <v>54</v>
      </c>
      <c r="AI19" s="15">
        <f t="shared" si="0"/>
        <v>0.25770999999999999</v>
      </c>
      <c r="AJ19" s="15">
        <f t="shared" si="1"/>
        <v>-5.3205999999999976E-2</v>
      </c>
      <c r="AK19" s="15">
        <f t="shared" si="2"/>
        <v>0</v>
      </c>
      <c r="AL19" s="15">
        <f t="shared" si="3"/>
        <v>-1.9999999999999907E-2</v>
      </c>
      <c r="AM19" s="15">
        <f t="shared" si="4"/>
        <v>-2.8859999999999997E-2</v>
      </c>
      <c r="AN19" s="15">
        <f t="shared" si="5"/>
        <v>3.5959999999999992E-2</v>
      </c>
      <c r="AO19" s="15"/>
      <c r="AP19" s="15"/>
      <c r="AQ19" s="16"/>
      <c r="AR19" s="16"/>
      <c r="AS19" s="16"/>
    </row>
    <row r="20" spans="1:45">
      <c r="A20" t="s">
        <v>22</v>
      </c>
      <c r="B20">
        <v>6</v>
      </c>
      <c r="C20">
        <v>25</v>
      </c>
      <c r="D20">
        <v>995</v>
      </c>
      <c r="E20">
        <v>398</v>
      </c>
      <c r="F20"/>
      <c r="G20" s="18">
        <v>1</v>
      </c>
      <c r="H20" s="18">
        <v>0.64319999999999999</v>
      </c>
      <c r="I20">
        <f>RANK(H20,($H20,$L20,$O20,$R20,$U20,$X20,$AB20))</f>
        <v>7</v>
      </c>
      <c r="K20" s="18">
        <v>1</v>
      </c>
      <c r="L20" s="18">
        <v>0.93236099999999988</v>
      </c>
      <c r="M20">
        <f>RANK(L20,($H20,$L20,$O20,$R20,$U20,$X20,$AB20))</f>
        <v>2</v>
      </c>
      <c r="N20"/>
      <c r="O20" s="18">
        <v>0.9</v>
      </c>
      <c r="P20">
        <f>RANK(O20,($H20,$L20,$O20,$R20,$U20,$X20,$AB20))</f>
        <v>4</v>
      </c>
      <c r="R20" s="18">
        <v>0.95</v>
      </c>
      <c r="S20">
        <f>RANK(R20,($H20,$L20,$O20,$R20,$U20,$X20,$AB20))</f>
        <v>1</v>
      </c>
      <c r="U20" s="18">
        <v>0.87436999999999998</v>
      </c>
      <c r="V20">
        <f>RANK(U20,($H20,$L20,$O20,$R20,$U20,$X20,$AB20))</f>
        <v>5</v>
      </c>
      <c r="W20" s="21"/>
      <c r="X20" s="18">
        <v>0.83718999999999999</v>
      </c>
      <c r="Y20">
        <f>RANK(X20,($H20,$L20,$O20,$R20,$U20,$X20,$AB20))</f>
        <v>6</v>
      </c>
      <c r="Z20" s="21"/>
      <c r="AA20" s="18">
        <v>0.96</v>
      </c>
      <c r="AB20" s="18">
        <v>0.91500000000000004</v>
      </c>
      <c r="AC20">
        <f>RANK(AB20,($H20,$L20,$O20,$R20,$U20,$X20,AB20))</f>
        <v>3</v>
      </c>
      <c r="AD20">
        <v>387</v>
      </c>
      <c r="AE20" t="s">
        <v>54</v>
      </c>
      <c r="AI20" s="15">
        <f t="shared" si="0"/>
        <v>0.27180000000000004</v>
      </c>
      <c r="AJ20" s="15">
        <f t="shared" si="1"/>
        <v>-1.7360999999999849E-2</v>
      </c>
      <c r="AK20" s="15">
        <f t="shared" si="2"/>
        <v>1.5000000000000013E-2</v>
      </c>
      <c r="AL20" s="15">
        <f t="shared" si="3"/>
        <v>-3.499999999999992E-2</v>
      </c>
      <c r="AM20" s="15">
        <f t="shared" si="4"/>
        <v>4.0630000000000055E-2</v>
      </c>
      <c r="AN20" s="15">
        <f t="shared" si="5"/>
        <v>7.7810000000000046E-2</v>
      </c>
      <c r="AO20" s="15"/>
      <c r="AP20" s="15"/>
      <c r="AQ20" s="16"/>
      <c r="AR20" s="16"/>
      <c r="AS20" s="16"/>
    </row>
    <row r="21" spans="1:45">
      <c r="A21" t="s">
        <v>23</v>
      </c>
      <c r="B21">
        <v>2</v>
      </c>
      <c r="C21">
        <v>28</v>
      </c>
      <c r="D21">
        <v>28</v>
      </c>
      <c r="E21">
        <v>286</v>
      </c>
      <c r="F21"/>
      <c r="G21" s="18">
        <v>1</v>
      </c>
      <c r="H21" s="18">
        <v>0.96428599999999998</v>
      </c>
      <c r="I21">
        <f>RANK(H21,($H21,$L21,$O21,$R21,$U21,$X21,$AB21))</f>
        <v>5</v>
      </c>
      <c r="K21" s="18">
        <v>1</v>
      </c>
      <c r="L21" s="18">
        <v>0.93214399999999986</v>
      </c>
      <c r="M21">
        <f>RANK(L21,($H21,$L21,$O21,$R21,$U21,$X21,$AB21))</f>
        <v>6</v>
      </c>
      <c r="N21"/>
      <c r="O21" s="18">
        <v>1</v>
      </c>
      <c r="P21">
        <f>RANK(O21,($H21,$L21,$O21,$R21,$U21,$X21,$AB21))</f>
        <v>1</v>
      </c>
      <c r="R21" s="18">
        <v>0.82099999999999995</v>
      </c>
      <c r="S21">
        <f>RANK(R21,($H21,$L21,$O21,$R21,$U21,$X21,$AB21))</f>
        <v>7</v>
      </c>
      <c r="U21" s="18">
        <v>0.96428999999999998</v>
      </c>
      <c r="V21">
        <f>RANK(U21,($H21,$L21,$O21,$R21,$U21,$X21,$AB21))</f>
        <v>3</v>
      </c>
      <c r="W21" s="21"/>
      <c r="X21" s="18">
        <v>0.96428999999999998</v>
      </c>
      <c r="Y21">
        <f>RANK(X21,($H21,$L21,$O21,$R21,$U21,$X21,$AB21))</f>
        <v>3</v>
      </c>
      <c r="Z21" s="21"/>
      <c r="AA21" s="18">
        <v>1</v>
      </c>
      <c r="AB21" s="18">
        <v>1</v>
      </c>
      <c r="AC21">
        <f>RANK(AB21,($H21,$L21,$O21,$R21,$U21,$X21,AB21))</f>
        <v>1</v>
      </c>
      <c r="AD21">
        <v>286</v>
      </c>
      <c r="AE21" t="s">
        <v>54</v>
      </c>
      <c r="AI21" s="15">
        <f t="shared" si="0"/>
        <v>3.5714000000000024E-2</v>
      </c>
      <c r="AJ21" s="15">
        <f t="shared" si="1"/>
        <v>6.7856000000000138E-2</v>
      </c>
      <c r="AK21" s="15">
        <f t="shared" si="2"/>
        <v>0</v>
      </c>
      <c r="AL21" s="15">
        <f t="shared" si="3"/>
        <v>0.17900000000000005</v>
      </c>
      <c r="AM21" s="15">
        <f t="shared" si="4"/>
        <v>3.571000000000002E-2</v>
      </c>
      <c r="AN21" s="15">
        <f t="shared" si="5"/>
        <v>3.571000000000002E-2</v>
      </c>
      <c r="AO21" s="15"/>
      <c r="AP21" s="15"/>
      <c r="AQ21" s="16"/>
      <c r="AR21" s="16"/>
      <c r="AS21" s="16"/>
    </row>
    <row r="22" spans="1:45">
      <c r="A22" t="s">
        <v>24</v>
      </c>
      <c r="B22">
        <v>2</v>
      </c>
      <c r="C22">
        <v>100</v>
      </c>
      <c r="D22">
        <v>100</v>
      </c>
      <c r="E22">
        <v>96</v>
      </c>
      <c r="F22"/>
      <c r="G22" s="18">
        <v>1</v>
      </c>
      <c r="H22" s="18">
        <v>0.87</v>
      </c>
      <c r="I22">
        <f>RANK(H22,($H22,$L22,$O22,$R22,$U22,$X22,$AB22))</f>
        <v>3</v>
      </c>
      <c r="K22" s="18">
        <v>0.9840000000000001</v>
      </c>
      <c r="L22" s="18">
        <v>0.77300000000000002</v>
      </c>
      <c r="M22">
        <f>RANK(L22,($H22,$L22,$O22,$R22,$U22,$X22,$AB22))</f>
        <v>6</v>
      </c>
      <c r="N22"/>
      <c r="O22" s="18">
        <v>0.88</v>
      </c>
      <c r="P22">
        <f>RANK(O22,($H22,$L22,$O22,$R22,$U22,$X22,$AB22))</f>
        <v>1</v>
      </c>
      <c r="R22" s="18">
        <v>0.77</v>
      </c>
      <c r="S22">
        <f>RANK(R22,($H22,$L22,$O22,$R22,$U22,$X22,$AB22))</f>
        <v>7</v>
      </c>
      <c r="U22" s="18">
        <v>0.86</v>
      </c>
      <c r="V22">
        <f>RANK(U22,($H22,$L22,$O22,$R22,$U22,$X22,$AB22))</f>
        <v>4</v>
      </c>
      <c r="W22" s="21"/>
      <c r="X22" s="18">
        <v>0.82</v>
      </c>
      <c r="Y22">
        <f>RANK(X22,($H22,$L22,$O22,$R22,$U22,$X22,$AB22))</f>
        <v>5</v>
      </c>
      <c r="Z22" s="21"/>
      <c r="AA22" s="18">
        <v>0.92</v>
      </c>
      <c r="AB22" s="18">
        <v>0.88</v>
      </c>
      <c r="AC22">
        <f>RANK(AB22,($H22,$L22,$O22,$R22,$U22,$X22,AB22))</f>
        <v>1</v>
      </c>
      <c r="AD22">
        <v>87</v>
      </c>
      <c r="AE22" t="s">
        <v>53</v>
      </c>
      <c r="AI22" s="15">
        <f t="shared" si="0"/>
        <v>1.0000000000000009E-2</v>
      </c>
      <c r="AJ22" s="15">
        <f t="shared" si="1"/>
        <v>0.10699999999999998</v>
      </c>
      <c r="AK22" s="15">
        <f t="shared" si="2"/>
        <v>0</v>
      </c>
      <c r="AL22" s="15">
        <f t="shared" si="3"/>
        <v>0.10999999999999999</v>
      </c>
      <c r="AM22" s="15">
        <f t="shared" si="4"/>
        <v>2.0000000000000018E-2</v>
      </c>
      <c r="AN22" s="15">
        <f t="shared" si="5"/>
        <v>6.0000000000000053E-2</v>
      </c>
      <c r="AO22" s="15"/>
      <c r="AP22" s="15"/>
      <c r="AQ22" s="16"/>
      <c r="AR22" s="16"/>
      <c r="AS22" s="16"/>
    </row>
    <row r="23" spans="1:45">
      <c r="A23" t="s">
        <v>25</v>
      </c>
      <c r="B23">
        <v>4</v>
      </c>
      <c r="C23">
        <v>24</v>
      </c>
      <c r="D23">
        <v>88</v>
      </c>
      <c r="E23">
        <v>350</v>
      </c>
      <c r="F23"/>
      <c r="G23" s="18">
        <v>1</v>
      </c>
      <c r="H23" s="18">
        <v>0.48863600000000001</v>
      </c>
      <c r="I23">
        <f>RANK(H23,($H23,$L23,$O23,$R23,$U23,$X23,$AB23))</f>
        <v>7</v>
      </c>
      <c r="K23" s="18">
        <v>1</v>
      </c>
      <c r="L23" s="18">
        <v>0.91022399999999992</v>
      </c>
      <c r="M23">
        <f>RANK(L23,($H23,$L23,$O23,$R23,$U23,$X23,$AB23))</f>
        <v>1</v>
      </c>
      <c r="N23"/>
      <c r="O23" s="18">
        <v>0.78400000000000003</v>
      </c>
      <c r="P23">
        <f>RANK(O23,($H23,$L23,$O23,$R23,$U23,$X23,$AB23))</f>
        <v>5</v>
      </c>
      <c r="R23" s="18">
        <v>0.83</v>
      </c>
      <c r="S23">
        <f>RANK(R23,($H23,$L23,$O23,$R23,$U23,$X23,$AB23))</f>
        <v>3</v>
      </c>
      <c r="U23" s="18">
        <v>0.80681999999999998</v>
      </c>
      <c r="V23">
        <f>RANK(U23,($H23,$L23,$O23,$R23,$U23,$X23,$AB23))</f>
        <v>4</v>
      </c>
      <c r="W23" s="21"/>
      <c r="X23" s="18">
        <v>0.75</v>
      </c>
      <c r="Y23">
        <f>RANK(X23,($H23,$L23,$O23,$R23,$U23,$X23,$AB23))</f>
        <v>6</v>
      </c>
      <c r="Z23" s="21"/>
      <c r="AA23" s="18">
        <v>1</v>
      </c>
      <c r="AB23" s="18">
        <v>0.90900000000000003</v>
      </c>
      <c r="AC23">
        <f>RANK(AB23,($H23,$L23,$O23,$R23,$U23,$X23,AB23))</f>
        <v>2</v>
      </c>
      <c r="AD23">
        <v>126</v>
      </c>
      <c r="AE23" t="s">
        <v>54</v>
      </c>
      <c r="AI23" s="15">
        <f t="shared" si="0"/>
        <v>0.42036400000000002</v>
      </c>
      <c r="AJ23" s="15">
        <f t="shared" si="1"/>
        <v>-1.2239999999998918E-3</v>
      </c>
      <c r="AK23" s="15">
        <f t="shared" si="2"/>
        <v>0.125</v>
      </c>
      <c r="AL23" s="15">
        <f t="shared" si="3"/>
        <v>7.900000000000007E-2</v>
      </c>
      <c r="AM23" s="15">
        <f t="shared" si="4"/>
        <v>0.10218000000000005</v>
      </c>
      <c r="AN23" s="15">
        <f t="shared" si="5"/>
        <v>0.15900000000000003</v>
      </c>
      <c r="AO23" s="15"/>
      <c r="AP23" s="15"/>
      <c r="AQ23" s="16"/>
      <c r="AR23" s="16"/>
      <c r="AS23" s="16"/>
    </row>
    <row r="24" spans="1:45">
      <c r="A24" t="s">
        <v>26</v>
      </c>
      <c r="B24">
        <v>4</v>
      </c>
      <c r="C24">
        <v>30</v>
      </c>
      <c r="D24">
        <v>30</v>
      </c>
      <c r="E24">
        <v>570</v>
      </c>
      <c r="F24"/>
      <c r="G24" s="18">
        <v>1</v>
      </c>
      <c r="H24" s="18">
        <v>0.83333299999999999</v>
      </c>
      <c r="I24">
        <f>RANK(H24,($H24,$L24,$O24,$R24,$U24,$X24,$AB24))</f>
        <v>5</v>
      </c>
      <c r="K24" s="18">
        <v>1</v>
      </c>
      <c r="L24" s="18">
        <v>0.78666800000000014</v>
      </c>
      <c r="M24">
        <f>RANK(L24,($H24,$L24,$O24,$R24,$U24,$X24,$AB24))</f>
        <v>6</v>
      </c>
      <c r="N24"/>
      <c r="O24" s="18">
        <v>0.86699999999999999</v>
      </c>
      <c r="P24">
        <f>RANK(O24,($H24,$L24,$O24,$R24,$U24,$X24,$AB24))</f>
        <v>2</v>
      </c>
      <c r="R24" s="18">
        <v>0.86699999999999999</v>
      </c>
      <c r="S24">
        <f>RANK(R24,($H24,$L24,$O24,$R24,$U24,$X24,$AB24))</f>
        <v>2</v>
      </c>
      <c r="U24" s="18">
        <v>0.63332999999999995</v>
      </c>
      <c r="V24">
        <f>RANK(U24,($H24,$L24,$O24,$R24,$U24,$X24,$AB24))</f>
        <v>7</v>
      </c>
      <c r="W24" s="21"/>
      <c r="X24" s="18">
        <v>0.86667000000000005</v>
      </c>
      <c r="Y24">
        <f>RANK(X24,($H24,$L24,$O24,$R24,$U24,$X24,$AB24))</f>
        <v>4</v>
      </c>
      <c r="Z24" s="21"/>
      <c r="AA24" s="18">
        <v>0.93300000000000005</v>
      </c>
      <c r="AB24" s="18">
        <v>0.9</v>
      </c>
      <c r="AC24">
        <f>RANK(AB24,($H24,$L24,$O24,$R24,$U24,$X24,AB24))</f>
        <v>1</v>
      </c>
      <c r="AD24">
        <v>235</v>
      </c>
      <c r="AE24" t="s">
        <v>53</v>
      </c>
      <c r="AI24" s="15">
        <f t="shared" si="0"/>
        <v>6.6667000000000032E-2</v>
      </c>
      <c r="AJ24" s="15">
        <f t="shared" si="1"/>
        <v>0.11333199999999988</v>
      </c>
      <c r="AK24" s="15">
        <f t="shared" si="2"/>
        <v>3.3000000000000029E-2</v>
      </c>
      <c r="AL24" s="15">
        <f t="shared" si="3"/>
        <v>3.3000000000000029E-2</v>
      </c>
      <c r="AM24" s="15">
        <f t="shared" si="4"/>
        <v>0.26667000000000007</v>
      </c>
      <c r="AN24" s="15">
        <f t="shared" si="5"/>
        <v>3.3329999999999971E-2</v>
      </c>
      <c r="AO24" s="15"/>
      <c r="AP24" s="15"/>
      <c r="AQ24" s="16"/>
      <c r="AR24" s="16"/>
      <c r="AS24" s="16"/>
    </row>
    <row r="25" spans="1:45">
      <c r="A25" t="s">
        <v>27</v>
      </c>
      <c r="B25">
        <v>2</v>
      </c>
      <c r="C25">
        <v>50</v>
      </c>
      <c r="D25">
        <v>150</v>
      </c>
      <c r="E25">
        <v>150</v>
      </c>
      <c r="F25"/>
      <c r="G25" s="18">
        <v>1</v>
      </c>
      <c r="H25" s="18">
        <v>0.89333300000000004</v>
      </c>
      <c r="I25">
        <f>RANK(H25,($H25,$L25,$O25,$R25,$U25,$X25,$AB25))</f>
        <v>6</v>
      </c>
      <c r="K25" s="18">
        <v>0.96</v>
      </c>
      <c r="L25" s="18">
        <v>0.93933299999999997</v>
      </c>
      <c r="M25">
        <f>RANK(L25,($H25,$L25,$O25,$R25,$U25,$X25,$AB25))</f>
        <v>3</v>
      </c>
      <c r="N25"/>
      <c r="O25" s="18">
        <v>0.91300000000000003</v>
      </c>
      <c r="P25">
        <f>RANK(O25,($H25,$L25,$O25,$R25,$U25,$X25,$AB25))</f>
        <v>4</v>
      </c>
      <c r="R25" s="18">
        <v>0.90700000000000003</v>
      </c>
      <c r="S25">
        <f>RANK(R25,($H25,$L25,$O25,$R25,$U25,$X25,$AB25))</f>
        <v>5</v>
      </c>
      <c r="U25" s="18">
        <v>0.94</v>
      </c>
      <c r="V25">
        <f>RANK(U25,($H25,$L25,$O25,$R25,$U25,$X25,$AB25))</f>
        <v>2</v>
      </c>
      <c r="W25" s="21"/>
      <c r="X25" s="18">
        <v>0.89332999999999996</v>
      </c>
      <c r="Y25">
        <f>RANK(X25,($H25,$L25,$O25,$R25,$U25,$X25,$AB25))</f>
        <v>7</v>
      </c>
      <c r="Z25" s="21"/>
      <c r="AA25" s="18">
        <v>1</v>
      </c>
      <c r="AB25" s="18">
        <v>0.94699999999999995</v>
      </c>
      <c r="AC25">
        <f>RANK(AB25,($H25,$L25,$O25,$R25,$U25,$X25,AB25))</f>
        <v>1</v>
      </c>
      <c r="AD25">
        <v>69</v>
      </c>
      <c r="AE25" t="s">
        <v>54</v>
      </c>
      <c r="AI25" s="15">
        <f t="shared" si="0"/>
        <v>5.3666999999999909E-2</v>
      </c>
      <c r="AJ25" s="15">
        <f t="shared" si="1"/>
        <v>7.6669999999999794E-3</v>
      </c>
      <c r="AK25" s="15">
        <f t="shared" si="2"/>
        <v>3.3999999999999919E-2</v>
      </c>
      <c r="AL25" s="15">
        <f t="shared" si="3"/>
        <v>3.9999999999999925E-2</v>
      </c>
      <c r="AM25" s="15">
        <f t="shared" si="4"/>
        <v>7.0000000000000062E-3</v>
      </c>
      <c r="AN25" s="15">
        <f t="shared" si="5"/>
        <v>5.3669999999999995E-2</v>
      </c>
      <c r="AO25" s="15"/>
      <c r="AP25" s="15"/>
      <c r="AQ25" s="16"/>
      <c r="AR25" s="16"/>
      <c r="AS25" s="16"/>
    </row>
    <row r="26" spans="1:45">
      <c r="A26" t="s">
        <v>28</v>
      </c>
      <c r="B26">
        <v>5</v>
      </c>
      <c r="C26">
        <v>30</v>
      </c>
      <c r="D26">
        <v>30</v>
      </c>
      <c r="E26">
        <v>470</v>
      </c>
      <c r="F26"/>
      <c r="G26" s="18">
        <v>0.96666700000000005</v>
      </c>
      <c r="H26" s="18">
        <v>0.56666700000000003</v>
      </c>
      <c r="I26">
        <f>RANK(H26,($H26,$L26,$O26,$R26,$U26,$X26,$AB26))</f>
        <v>4</v>
      </c>
      <c r="K26" s="18">
        <v>1</v>
      </c>
      <c r="L26" s="18">
        <v>0.55333299999999996</v>
      </c>
      <c r="M26">
        <f>RANK(L26,($H26,$L26,$O26,$R26,$U26,$X26,$AB26))</f>
        <v>5</v>
      </c>
      <c r="N26"/>
      <c r="O26" s="18">
        <v>0.53299999999999992</v>
      </c>
      <c r="P26">
        <f>RANK(O26,($H26,$L26,$O26,$R26,$U26,$X26,$AB26))</f>
        <v>6</v>
      </c>
      <c r="R26" s="18">
        <v>0.5</v>
      </c>
      <c r="S26">
        <f>RANK(R26,($H26,$L26,$O26,$R26,$U26,$X26,$AB26))</f>
        <v>7</v>
      </c>
      <c r="U26" s="18">
        <v>0.9</v>
      </c>
      <c r="V26">
        <f>RANK(U26,($H26,$L26,$O26,$R26,$U26,$X26,$AB26))</f>
        <v>1</v>
      </c>
      <c r="W26" s="21"/>
      <c r="X26" s="18">
        <v>0.66666999999999998</v>
      </c>
      <c r="Y26">
        <f>RANK(X26,($H26,$L26,$O26,$R26,$U26,$X26,$AB26))</f>
        <v>3</v>
      </c>
      <c r="Z26" s="21"/>
      <c r="AA26" s="18">
        <v>0.63300000000000001</v>
      </c>
      <c r="AB26" s="18">
        <v>0.8</v>
      </c>
      <c r="AC26">
        <f>RANK(AB26,($H26,$L26,$O26,$R26,$U26,$X26,AB26))</f>
        <v>2</v>
      </c>
      <c r="AD26">
        <v>38</v>
      </c>
      <c r="AE26" t="s">
        <v>54</v>
      </c>
      <c r="AI26" s="15">
        <f t="shared" si="0"/>
        <v>0.23333300000000001</v>
      </c>
      <c r="AJ26" s="15">
        <f t="shared" si="1"/>
        <v>0.24666700000000008</v>
      </c>
      <c r="AK26" s="15">
        <f t="shared" si="2"/>
        <v>0.26700000000000013</v>
      </c>
      <c r="AL26" s="15">
        <f t="shared" si="3"/>
        <v>0.30000000000000004</v>
      </c>
      <c r="AM26" s="15">
        <f t="shared" si="4"/>
        <v>-9.9999999999999978E-2</v>
      </c>
      <c r="AN26" s="15">
        <f t="shared" si="5"/>
        <v>0.13333000000000006</v>
      </c>
      <c r="AO26" s="15"/>
      <c r="AP26" s="15"/>
      <c r="AQ26" s="16"/>
      <c r="AR26" s="16"/>
      <c r="AS26" s="16"/>
    </row>
    <row r="27" spans="1:45">
      <c r="A27" t="s">
        <v>29</v>
      </c>
      <c r="B27">
        <v>4</v>
      </c>
      <c r="C27">
        <v>16</v>
      </c>
      <c r="D27">
        <v>306</v>
      </c>
      <c r="E27">
        <v>345</v>
      </c>
      <c r="F27"/>
      <c r="G27" s="18">
        <v>1</v>
      </c>
      <c r="H27" s="18">
        <v>0.80065399999999998</v>
      </c>
      <c r="I27">
        <f>RANK(H27,($H27,$L27,$O27,$R27,$U27,$X27,$AB27))</f>
        <v>7</v>
      </c>
      <c r="K27" s="18">
        <v>1</v>
      </c>
      <c r="L27" s="18">
        <v>0.88300500000000004</v>
      </c>
      <c r="M27">
        <f>RANK(L27,($H27,$L27,$O27,$R27,$U27,$X27,$AB27))</f>
        <v>5</v>
      </c>
      <c r="N27"/>
      <c r="O27" s="18">
        <v>0.93500000000000005</v>
      </c>
      <c r="P27">
        <f>RANK(O27,($H27,$L27,$O27,$R27,$U27,$X27,$AB27))</f>
        <v>2</v>
      </c>
      <c r="R27" s="18">
        <v>0.96699999999999997</v>
      </c>
      <c r="S27">
        <f>RANK(R27,($H27,$L27,$O27,$R27,$U27,$X27,$AB27))</f>
        <v>1</v>
      </c>
      <c r="U27" s="18">
        <v>0.88561999999999996</v>
      </c>
      <c r="V27">
        <f>RANK(U27,($H27,$L27,$O27,$R27,$U27,$X27,$AB27))</f>
        <v>4</v>
      </c>
      <c r="W27" s="21"/>
      <c r="X27" s="18">
        <v>0.86275000000000002</v>
      </c>
      <c r="Y27">
        <f>RANK(X27,($H27,$L27,$O27,$R27,$U27,$X27,$AB27))</f>
        <v>6</v>
      </c>
      <c r="Z27" s="21"/>
      <c r="AA27" s="18">
        <v>0.93700000000000006</v>
      </c>
      <c r="AB27" s="18">
        <v>0.93500000000000005</v>
      </c>
      <c r="AC27">
        <f>RANK(AB27,($H27,$L27,$O27,$R27,$U27,$X27,AB27))</f>
        <v>2</v>
      </c>
      <c r="AD27">
        <v>345</v>
      </c>
      <c r="AE27" t="s">
        <v>54</v>
      </c>
      <c r="AI27" s="15">
        <f t="shared" si="0"/>
        <v>0.13434600000000008</v>
      </c>
      <c r="AJ27" s="15">
        <f t="shared" si="1"/>
        <v>5.1995000000000013E-2</v>
      </c>
      <c r="AK27" s="15">
        <f t="shared" si="2"/>
        <v>0</v>
      </c>
      <c r="AL27" s="15">
        <f t="shared" si="3"/>
        <v>-3.1999999999999917E-2</v>
      </c>
      <c r="AM27" s="15">
        <f t="shared" si="4"/>
        <v>4.938000000000009E-2</v>
      </c>
      <c r="AN27" s="15">
        <f t="shared" si="5"/>
        <v>7.2250000000000036E-2</v>
      </c>
      <c r="AO27" s="15"/>
      <c r="AP27" s="15"/>
      <c r="AQ27" s="16"/>
      <c r="AR27" s="16"/>
      <c r="AS27" s="16"/>
    </row>
    <row r="28" spans="1:45">
      <c r="A28" t="s">
        <v>30</v>
      </c>
      <c r="B28">
        <v>3</v>
      </c>
      <c r="C28">
        <v>30</v>
      </c>
      <c r="D28">
        <v>900</v>
      </c>
      <c r="E28">
        <v>128</v>
      </c>
      <c r="F28"/>
      <c r="G28" s="18">
        <v>1</v>
      </c>
      <c r="H28" s="18">
        <v>0.88555600000000001</v>
      </c>
      <c r="I28">
        <f>RANK(H28,($H28,$L28,$O28,$R28,$U28,$X28,$AB28))</f>
        <v>5</v>
      </c>
      <c r="K28" s="18">
        <v>1</v>
      </c>
      <c r="L28" s="18">
        <v>0.9471099999999999</v>
      </c>
      <c r="M28">
        <f>RANK(L28,($H28,$L28,$O28,$R28,$U28,$X28,$AB28))</f>
        <v>3</v>
      </c>
      <c r="N28"/>
      <c r="O28" s="18">
        <v>0.85199999999999998</v>
      </c>
      <c r="P28">
        <f>RANK(O28,($H28,$L28,$O28,$R28,$U28,$X28,$AB28))</f>
        <v>7</v>
      </c>
      <c r="R28" s="18">
        <v>0.997</v>
      </c>
      <c r="S28">
        <f>RANK(R28,($H28,$L28,$O28,$R28,$U28,$X28,$AB28))</f>
        <v>1</v>
      </c>
      <c r="U28" s="18">
        <v>0.90778000000000003</v>
      </c>
      <c r="V28">
        <f>RANK(U28,($H28,$L28,$O28,$R28,$U28,$X28,$AB28))</f>
        <v>4</v>
      </c>
      <c r="W28" s="21"/>
      <c r="X28" s="18">
        <v>0.87444</v>
      </c>
      <c r="Y28">
        <f>RANK(X28,($H28,$L28,$O28,$R28,$U28,$X28,$AB28))</f>
        <v>6</v>
      </c>
      <c r="Z28" s="21"/>
      <c r="AA28" s="18">
        <v>1</v>
      </c>
      <c r="AB28" s="18">
        <v>0.96899999999999997</v>
      </c>
      <c r="AC28">
        <f>RANK(AB28,($H28,$L28,$O28,$R28,$U28,$X28,AB28))</f>
        <v>2</v>
      </c>
      <c r="AD28">
        <v>73</v>
      </c>
      <c r="AE28" t="s">
        <v>53</v>
      </c>
      <c r="AI28" s="15">
        <f t="shared" si="0"/>
        <v>8.3443999999999963E-2</v>
      </c>
      <c r="AJ28" s="15">
        <f t="shared" si="1"/>
        <v>2.1890000000000076E-2</v>
      </c>
      <c r="AK28" s="15">
        <f t="shared" si="2"/>
        <v>0.11699999999999999</v>
      </c>
      <c r="AL28" s="15">
        <f t="shared" si="3"/>
        <v>-2.8000000000000025E-2</v>
      </c>
      <c r="AM28" s="15">
        <f t="shared" si="4"/>
        <v>6.1219999999999941E-2</v>
      </c>
      <c r="AN28" s="15">
        <f t="shared" si="5"/>
        <v>9.4559999999999977E-2</v>
      </c>
      <c r="AO28" s="15"/>
      <c r="AP28" s="15"/>
      <c r="AQ28" s="16"/>
      <c r="AR28" s="16"/>
      <c r="AS28" s="16"/>
    </row>
    <row r="29" spans="1:45">
      <c r="A29" t="s">
        <v>31</v>
      </c>
      <c r="B29">
        <v>2</v>
      </c>
      <c r="C29">
        <v>23</v>
      </c>
      <c r="D29">
        <v>861</v>
      </c>
      <c r="E29">
        <v>136</v>
      </c>
      <c r="F29"/>
      <c r="G29" s="18">
        <v>1</v>
      </c>
      <c r="H29" s="18">
        <v>0.99419299999999999</v>
      </c>
      <c r="I29">
        <f>RANK(H29,($H29,$L29,$O29,$R29,$U29,$X29,$AB29))</f>
        <v>2</v>
      </c>
      <c r="K29" s="18">
        <v>1</v>
      </c>
      <c r="L29" s="18">
        <v>0.99593299999999996</v>
      </c>
      <c r="M29">
        <f>RANK(L29,($H29,$L29,$O29,$R29,$U29,$X29,$AB29))</f>
        <v>1</v>
      </c>
      <c r="N29"/>
      <c r="O29" s="18">
        <v>0.79699999999999993</v>
      </c>
      <c r="P29">
        <f>RANK(O29,($H29,$L29,$O29,$R29,$U29,$X29,$AB29))</f>
        <v>5</v>
      </c>
      <c r="R29" s="18">
        <v>0.76800000000000002</v>
      </c>
      <c r="S29">
        <f>RANK(R29,($H29,$L29,$O29,$R29,$U29,$X29,$AB29))</f>
        <v>6</v>
      </c>
      <c r="U29" s="18">
        <v>0.95469999999999999</v>
      </c>
      <c r="V29">
        <f>RANK(U29,($H29,$L29,$O29,$R29,$U29,$X29,$AB29))</f>
        <v>3</v>
      </c>
      <c r="W29" s="21"/>
      <c r="X29" s="18">
        <v>0.59233000000000002</v>
      </c>
      <c r="Y29">
        <f>RANK(X29,($H29,$L29,$O29,$R29,$U29,$X29,$AB29))</f>
        <v>7</v>
      </c>
      <c r="Z29" s="21"/>
      <c r="AA29" s="18">
        <v>0.91300000000000003</v>
      </c>
      <c r="AB29" s="18">
        <v>0.94299999999999995</v>
      </c>
      <c r="AC29">
        <f>RANK(AB29,($H29,$L29,$O29,$R29,$U29,$X29,AB29))</f>
        <v>4</v>
      </c>
      <c r="AD29">
        <v>101</v>
      </c>
      <c r="AE29" t="s">
        <v>53</v>
      </c>
      <c r="AI29" s="15">
        <f t="shared" si="0"/>
        <v>-5.1193000000000044E-2</v>
      </c>
      <c r="AJ29" s="15">
        <f t="shared" si="1"/>
        <v>-5.2933000000000008E-2</v>
      </c>
      <c r="AK29" s="15">
        <f t="shared" si="2"/>
        <v>0.14600000000000002</v>
      </c>
      <c r="AL29" s="15">
        <f t="shared" si="3"/>
        <v>0.17499999999999993</v>
      </c>
      <c r="AM29" s="15">
        <f t="shared" si="4"/>
        <v>-1.1700000000000044E-2</v>
      </c>
      <c r="AN29" s="15">
        <f t="shared" si="5"/>
        <v>0.35066999999999993</v>
      </c>
      <c r="AO29" s="15"/>
      <c r="AP29" s="15"/>
      <c r="AQ29" s="16"/>
      <c r="AR29" s="16"/>
      <c r="AS29" s="16"/>
    </row>
    <row r="30" spans="1:45">
      <c r="A30" t="s">
        <v>32</v>
      </c>
      <c r="B30">
        <v>2</v>
      </c>
      <c r="C30">
        <v>23</v>
      </c>
      <c r="D30">
        <v>1139</v>
      </c>
      <c r="E30">
        <v>82</v>
      </c>
      <c r="F30"/>
      <c r="G30" s="18">
        <v>1</v>
      </c>
      <c r="H30" s="18">
        <v>0.85601400000000005</v>
      </c>
      <c r="I30">
        <f>RANK(H30,($H30,$L30,$O30,$R30,$U30,$X30,$AB30))</f>
        <v>5</v>
      </c>
      <c r="K30" s="18">
        <v>1</v>
      </c>
      <c r="L30" s="18">
        <v>0.90974900000000003</v>
      </c>
      <c r="M30">
        <f>RANK(L30,($H30,$L30,$O30,$R30,$U30,$X30,$AB30))</f>
        <v>3</v>
      </c>
      <c r="N30"/>
      <c r="O30" s="18">
        <v>0.747</v>
      </c>
      <c r="P30">
        <f>RANK(O30,($H30,$L30,$O30,$R30,$U30,$X30,$AB30))</f>
        <v>6</v>
      </c>
      <c r="R30" s="18">
        <v>0.90400000000000003</v>
      </c>
      <c r="S30">
        <f>RANK(R30,($H30,$L30,$O30,$R30,$U30,$X30,$AB30))</f>
        <v>4</v>
      </c>
      <c r="U30" s="18">
        <v>0.91835</v>
      </c>
      <c r="V30">
        <f>RANK(U30,($H30,$L30,$O30,$R30,$U30,$X30,$AB30))</f>
        <v>2</v>
      </c>
      <c r="W30" s="21"/>
      <c r="X30" s="18">
        <v>0.74626999999999999</v>
      </c>
      <c r="Y30">
        <f>RANK(X30,($H30,$L30,$O30,$R30,$U30,$X30,$AB30))</f>
        <v>7</v>
      </c>
      <c r="Z30" s="21"/>
      <c r="AA30" s="18">
        <v>0.91300000000000003</v>
      </c>
      <c r="AB30" s="18">
        <v>0.92300000000000004</v>
      </c>
      <c r="AC30">
        <f>RANK(AB30,($H30,$L30,$O30,$R30,$U30,$X30,AB30))</f>
        <v>1</v>
      </c>
      <c r="AD30">
        <v>64</v>
      </c>
      <c r="AE30" t="s">
        <v>54</v>
      </c>
      <c r="AI30" s="15">
        <f t="shared" si="0"/>
        <v>6.698599999999999E-2</v>
      </c>
      <c r="AJ30" s="15">
        <f t="shared" si="1"/>
        <v>1.3251000000000013E-2</v>
      </c>
      <c r="AK30" s="15">
        <f t="shared" si="2"/>
        <v>0.17600000000000005</v>
      </c>
      <c r="AL30" s="15">
        <f t="shared" si="3"/>
        <v>1.9000000000000017E-2</v>
      </c>
      <c r="AM30" s="15">
        <f t="shared" si="4"/>
        <v>4.650000000000043E-3</v>
      </c>
      <c r="AN30" s="15">
        <f t="shared" si="5"/>
        <v>0.17673000000000005</v>
      </c>
      <c r="AO30" s="15"/>
      <c r="AP30" s="15"/>
      <c r="AQ30" s="16"/>
      <c r="AR30" s="16"/>
      <c r="AS30" s="16"/>
    </row>
    <row r="31" spans="1:45">
      <c r="A31" t="s">
        <v>33</v>
      </c>
      <c r="B31">
        <v>2</v>
      </c>
      <c r="C31">
        <v>27</v>
      </c>
      <c r="D31">
        <v>953</v>
      </c>
      <c r="E31">
        <v>65</v>
      </c>
      <c r="F31"/>
      <c r="G31" s="18">
        <v>1</v>
      </c>
      <c r="H31" s="18">
        <v>0.84575</v>
      </c>
      <c r="I31">
        <f>RANK(H31,($H31,$L31,$O31,$R31,$U31,$X31,$AB31))</f>
        <v>3</v>
      </c>
      <c r="K31" s="18">
        <v>0.96296000000000026</v>
      </c>
      <c r="L31" s="18">
        <v>0.78520800000000013</v>
      </c>
      <c r="M31">
        <f>RANK(L31,($H31,$L31,$O31,$R31,$U31,$X31,$AB31))</f>
        <v>6</v>
      </c>
      <c r="N31"/>
      <c r="O31" s="18">
        <v>0.85899999999999999</v>
      </c>
      <c r="P31">
        <f>RANK(O31,($H31,$L31,$O31,$R31,$U31,$X31,$AB31))</f>
        <v>2</v>
      </c>
      <c r="R31" s="18">
        <v>0.83099999999999996</v>
      </c>
      <c r="S31">
        <f>RANK(R31,($H31,$L31,$O31,$R31,$U31,$X31,$AB31))</f>
        <v>4</v>
      </c>
      <c r="U31" s="18">
        <v>0.82057000000000002</v>
      </c>
      <c r="V31">
        <f>RANK(U31,($H31,$L31,$O31,$R31,$U31,$X31,$AB31))</f>
        <v>5</v>
      </c>
      <c r="W31" s="21"/>
      <c r="X31" s="18">
        <v>0.77229999999999999</v>
      </c>
      <c r="Y31">
        <f>RANK(X31,($H31,$L31,$O31,$R31,$U31,$X31,$AB31))</f>
        <v>7</v>
      </c>
      <c r="Z31" s="21"/>
      <c r="AA31" s="18">
        <v>1</v>
      </c>
      <c r="AB31" s="18">
        <v>0.876</v>
      </c>
      <c r="AC31">
        <f>RANK(AB31,($H31,$L31,$O31,$R31,$U31,$X31,AB31))</f>
        <v>1</v>
      </c>
      <c r="AD31">
        <v>17</v>
      </c>
      <c r="AE31" t="s">
        <v>53</v>
      </c>
      <c r="AI31" s="15">
        <f t="shared" si="0"/>
        <v>3.0249999999999999E-2</v>
      </c>
      <c r="AJ31" s="15">
        <f t="shared" si="1"/>
        <v>9.0791999999999873E-2</v>
      </c>
      <c r="AK31" s="15">
        <f t="shared" si="2"/>
        <v>1.7000000000000015E-2</v>
      </c>
      <c r="AL31" s="15">
        <f t="shared" si="3"/>
        <v>4.500000000000004E-2</v>
      </c>
      <c r="AM31" s="15">
        <f t="shared" si="4"/>
        <v>5.5429999999999979E-2</v>
      </c>
      <c r="AN31" s="15">
        <f t="shared" si="5"/>
        <v>0.10370000000000001</v>
      </c>
      <c r="AO31" s="15"/>
      <c r="AP31" s="15"/>
      <c r="AQ31" s="16"/>
      <c r="AR31" s="16"/>
      <c r="AS31" s="16"/>
    </row>
    <row r="32" spans="1:45">
      <c r="A32" t="s">
        <v>34</v>
      </c>
      <c r="B32">
        <v>2</v>
      </c>
      <c r="C32">
        <v>20</v>
      </c>
      <c r="D32">
        <v>1252</v>
      </c>
      <c r="E32">
        <v>84</v>
      </c>
      <c r="F32"/>
      <c r="G32" s="18">
        <v>1</v>
      </c>
      <c r="H32" s="18">
        <v>0.83226800000000001</v>
      </c>
      <c r="I32">
        <f>RANK(H32,($H32,$L32,$O32,$R32,$U32,$X32,$AB32))</f>
        <v>5</v>
      </c>
      <c r="K32" s="18">
        <v>0.95</v>
      </c>
      <c r="L32" s="18">
        <v>0.78274999999999995</v>
      </c>
      <c r="M32">
        <f>RANK(L32,($H32,$L32,$O32,$R32,$U32,$X32,$AB32))</f>
        <v>7</v>
      </c>
      <c r="N32"/>
      <c r="O32" s="18">
        <v>0.879</v>
      </c>
      <c r="P32">
        <f>RANK(O32,($H32,$L32,$O32,$R32,$U32,$X32,$AB32))</f>
        <v>2</v>
      </c>
      <c r="R32" s="18">
        <v>0.83499999999999996</v>
      </c>
      <c r="S32">
        <f>RANK(R32,($H32,$L32,$O32,$R32,$U32,$X32,$AB32))</f>
        <v>4</v>
      </c>
      <c r="U32" s="18">
        <v>0.877</v>
      </c>
      <c r="V32">
        <f>RANK(U32,($H32,$L32,$O32,$R32,$U32,$X32,$AB32))</f>
        <v>3</v>
      </c>
      <c r="W32" s="21"/>
      <c r="X32" s="18">
        <v>0.88099000000000005</v>
      </c>
      <c r="Y32">
        <f>RANK(X32,($H32,$L32,$O32,$R32,$U32,$X32,$AB32))</f>
        <v>1</v>
      </c>
      <c r="Z32" s="21"/>
      <c r="AA32" s="18">
        <v>0.9</v>
      </c>
      <c r="AB32" s="18">
        <v>0.78800000000000003</v>
      </c>
      <c r="AC32">
        <f>RANK(AB32,($H32,$L32,$O32,$R32,$U32,$X32,AB32))</f>
        <v>6</v>
      </c>
      <c r="AD32">
        <v>31</v>
      </c>
      <c r="AE32" t="s">
        <v>53</v>
      </c>
      <c r="AI32" s="15">
        <f t="shared" si="0"/>
        <v>-4.4267999999999974E-2</v>
      </c>
      <c r="AJ32" s="15">
        <f t="shared" si="1"/>
        <v>5.2500000000000879E-3</v>
      </c>
      <c r="AK32" s="15">
        <f t="shared" si="2"/>
        <v>-9.099999999999997E-2</v>
      </c>
      <c r="AL32" s="15">
        <f t="shared" si="3"/>
        <v>-4.6999999999999931E-2</v>
      </c>
      <c r="AM32" s="15">
        <f t="shared" si="4"/>
        <v>-8.8999999999999968E-2</v>
      </c>
      <c r="AN32" s="15">
        <f t="shared" si="5"/>
        <v>-9.2990000000000017E-2</v>
      </c>
      <c r="AO32" s="15"/>
      <c r="AP32" s="15"/>
      <c r="AQ32" s="16"/>
      <c r="AR32" s="16"/>
      <c r="AS32" s="16"/>
    </row>
    <row r="33" spans="1:45">
      <c r="A33" t="s">
        <v>35</v>
      </c>
      <c r="B33">
        <v>2</v>
      </c>
      <c r="C33">
        <v>67</v>
      </c>
      <c r="D33">
        <v>1029</v>
      </c>
      <c r="E33">
        <v>24</v>
      </c>
      <c r="F33"/>
      <c r="G33" s="18">
        <v>1</v>
      </c>
      <c r="H33" s="18">
        <v>0.93586000000000003</v>
      </c>
      <c r="I33">
        <f>RANK(H33,($H33,$L33,$O33,$R33,$U33,$X33,$AB33))</f>
        <v>6</v>
      </c>
      <c r="K33" s="18">
        <v>0.9850730000000002</v>
      </c>
      <c r="L33" s="18">
        <v>0.90505300000000011</v>
      </c>
      <c r="M33">
        <f>RANK(L33,($H33,$L33,$O33,$R33,$U33,$X33,$AB33))</f>
        <v>7</v>
      </c>
      <c r="N33"/>
      <c r="O33" s="18">
        <v>0.95499999999999996</v>
      </c>
      <c r="P33">
        <f>RANK(O33,($H33,$L33,$O33,$R33,$U33,$X33,$AB33))</f>
        <v>4</v>
      </c>
      <c r="R33" s="18">
        <v>0.95</v>
      </c>
      <c r="S33">
        <f>RANK(R33,($H33,$L33,$O33,$R33,$U33,$X33,$AB33))</f>
        <v>5</v>
      </c>
      <c r="U33" s="18">
        <v>0.96016000000000001</v>
      </c>
      <c r="V33">
        <f>RANK(U33,($H33,$L33,$O33,$R33,$U33,$X33,$AB33))</f>
        <v>2</v>
      </c>
      <c r="W33" s="21"/>
      <c r="X33" s="18">
        <v>0.96599000000000002</v>
      </c>
      <c r="Y33">
        <f>RANK(X33,($H33,$L33,$O33,$R33,$U33,$X33,$AB33))</f>
        <v>1</v>
      </c>
      <c r="Z33" s="21"/>
      <c r="AA33" s="18">
        <v>0.97</v>
      </c>
      <c r="AB33" s="18">
        <v>0.95799999999999996</v>
      </c>
      <c r="AC33">
        <f>RANK(AB33,($H33,$L33,$O33,$R33,$U33,$X33,AB33))</f>
        <v>3</v>
      </c>
      <c r="AD33">
        <v>20</v>
      </c>
      <c r="AE33" t="s">
        <v>54</v>
      </c>
      <c r="AI33" s="15">
        <f t="shared" si="0"/>
        <v>2.2139999999999938E-2</v>
      </c>
      <c r="AJ33" s="15">
        <f t="shared" si="1"/>
        <v>5.2946999999999855E-2</v>
      </c>
      <c r="AK33" s="15">
        <f t="shared" si="2"/>
        <v>3.0000000000000027E-3</v>
      </c>
      <c r="AL33" s="15">
        <f t="shared" si="3"/>
        <v>8.0000000000000071E-3</v>
      </c>
      <c r="AM33" s="15">
        <f t="shared" si="4"/>
        <v>-2.1600000000000508E-3</v>
      </c>
      <c r="AN33" s="15">
        <f t="shared" si="5"/>
        <v>-7.9900000000000526E-3</v>
      </c>
      <c r="AO33" s="15"/>
      <c r="AP33" s="15"/>
      <c r="AQ33" s="16"/>
      <c r="AR33" s="16"/>
      <c r="AS33" s="16"/>
    </row>
    <row r="34" spans="1:45">
      <c r="A34" t="s">
        <v>36</v>
      </c>
      <c r="B34">
        <v>2</v>
      </c>
      <c r="C34" s="7">
        <v>20</v>
      </c>
      <c r="D34" s="7">
        <v>601</v>
      </c>
      <c r="E34" s="7">
        <v>70</v>
      </c>
      <c r="G34" s="9">
        <v>1</v>
      </c>
      <c r="H34" s="9">
        <v>0.86023300000000003</v>
      </c>
      <c r="I34">
        <f>RANK(H34,($H34,$L34,$O34,$R34,$U34,$X34,$AB34))</f>
        <v>1</v>
      </c>
      <c r="K34" s="18">
        <v>1</v>
      </c>
      <c r="L34" s="9">
        <v>0.68552000000000002</v>
      </c>
      <c r="M34">
        <f>RANK(L34,($H34,$L34,$O34,$R34,$U34,$X34,$AB34))</f>
        <v>7</v>
      </c>
      <c r="N34"/>
      <c r="O34" s="9">
        <v>0.69500000000000006</v>
      </c>
      <c r="P34">
        <f>RANK(O34,($H34,$L34,$O34,$R34,$U34,$X34,$AB34))</f>
        <v>6</v>
      </c>
      <c r="R34" s="18">
        <v>0.72499999999999998</v>
      </c>
      <c r="S34">
        <f>RANK(R34,($H34,$L34,$O34,$R34,$U34,$X34,$AB34))</f>
        <v>4</v>
      </c>
      <c r="U34" s="18">
        <v>0.75541000000000003</v>
      </c>
      <c r="V34">
        <f>RANK(U34,($H34,$L34,$O34,$R34,$U34,$X34,$AB34))</f>
        <v>2</v>
      </c>
      <c r="W34" s="21"/>
      <c r="X34" s="18">
        <v>0.69550999999999996</v>
      </c>
      <c r="Y34">
        <f>RANK(X34,($H34,$L34,$O34,$R34,$U34,$X34,$AB34))</f>
        <v>5</v>
      </c>
      <c r="Z34" s="21"/>
      <c r="AA34" s="18">
        <v>0.95</v>
      </c>
      <c r="AB34" s="18">
        <v>0.72899999999999998</v>
      </c>
      <c r="AC34">
        <f>RANK(AB34,($H34,$L34,$O34,$R34,$U34,$X34,AB34))</f>
        <v>3</v>
      </c>
      <c r="AD34">
        <v>17</v>
      </c>
      <c r="AE34" t="s">
        <v>53</v>
      </c>
      <c r="AI34" s="15">
        <f t="shared" si="0"/>
        <v>-0.13123300000000004</v>
      </c>
      <c r="AJ34" s="15">
        <f t="shared" si="1"/>
        <v>4.3479999999999963E-2</v>
      </c>
      <c r="AK34" s="15">
        <f t="shared" si="2"/>
        <v>3.3999999999999919E-2</v>
      </c>
      <c r="AL34" s="15">
        <f t="shared" si="3"/>
        <v>4.0000000000000036E-3</v>
      </c>
      <c r="AM34" s="15">
        <f t="shared" si="4"/>
        <v>-2.6410000000000045E-2</v>
      </c>
      <c r="AN34" s="15">
        <f t="shared" si="5"/>
        <v>3.349000000000002E-2</v>
      </c>
      <c r="AO34" s="15"/>
      <c r="AP34" s="15"/>
      <c r="AQ34" s="16"/>
      <c r="AR34" s="16"/>
      <c r="AS34" s="16"/>
    </row>
    <row r="35" spans="1:45">
      <c r="A35" s="1" t="s">
        <v>60</v>
      </c>
      <c r="B35" s="1"/>
      <c r="C35" s="2"/>
      <c r="D35" s="2"/>
      <c r="E35" s="2"/>
      <c r="F35" s="2"/>
      <c r="G35" s="22">
        <f>AVERAGE(G3:G34)</f>
        <v>0.99877084375000003</v>
      </c>
      <c r="H35" s="22">
        <f>AVERAGE(H3:H34)</f>
        <v>0.74170868750000007</v>
      </c>
      <c r="I35" s="23">
        <f>AVERAGE(I3:I34)</f>
        <v>5.125</v>
      </c>
      <c r="J35" s="1"/>
      <c r="K35" s="22">
        <f>AVERAGE(K3:K34)</f>
        <v>0.94641537500000006</v>
      </c>
      <c r="L35" s="22">
        <f>AVERAGE(L3:L34)</f>
        <v>0.79497724999999997</v>
      </c>
      <c r="M35" s="23">
        <f>AVERAGE(M3:M34)</f>
        <v>4.78125</v>
      </c>
      <c r="N35" s="1"/>
      <c r="O35" s="22">
        <f>AVERAGE(O3:O34)</f>
        <v>0.80081250000000004</v>
      </c>
      <c r="P35" s="23">
        <f>AVERAGE(P3:P34)</f>
        <v>4.21875</v>
      </c>
      <c r="Q35" s="1"/>
      <c r="R35" s="22">
        <f>AVERAGE(R3:R34)</f>
        <v>0.82853749999999993</v>
      </c>
      <c r="S35" s="23">
        <f>AVERAGE(S3:S34)</f>
        <v>3.46875</v>
      </c>
      <c r="T35" s="1"/>
      <c r="U35" s="22">
        <f>AVERAGE(U3:U34)</f>
        <v>0.84715124999999991</v>
      </c>
      <c r="V35" s="23">
        <f>AVERAGE(V3:V34)</f>
        <v>3.1875</v>
      </c>
      <c r="W35" s="1"/>
      <c r="X35" s="22">
        <f>AVERAGE(X3:X34)</f>
        <v>0.78787687499999992</v>
      </c>
      <c r="Y35" s="23">
        <f>AVERAGE(Y3:Y34)</f>
        <v>4.59375</v>
      </c>
      <c r="Z35" s="1"/>
      <c r="AA35" s="22">
        <f>AVERAGE(AA3:AA34)</f>
        <v>0.89718749999999992</v>
      </c>
      <c r="AB35" s="22">
        <f>AVERAGE(AB3:AB34)</f>
        <v>0.8657499999999998</v>
      </c>
      <c r="AC35" s="23">
        <f>AVERAGE(AC3:AC34)</f>
        <v>2.40625</v>
      </c>
      <c r="AD35" s="1"/>
      <c r="AF35" s="19"/>
      <c r="AG35" s="1"/>
      <c r="AH35" s="1"/>
      <c r="AI35" s="19"/>
      <c r="AJ35" s="19"/>
      <c r="AK35" s="19"/>
      <c r="AL35" s="19"/>
      <c r="AM35" s="19"/>
      <c r="AN35" s="19"/>
      <c r="AO35" s="15"/>
      <c r="AP35" s="19"/>
      <c r="AQ35" s="17"/>
      <c r="AR35" s="17"/>
      <c r="AS35" s="17"/>
    </row>
    <row r="36" spans="1:45">
      <c r="A36" s="1" t="s">
        <v>63</v>
      </c>
      <c r="B36" s="1"/>
      <c r="C36" s="2"/>
      <c r="D36" s="2"/>
      <c r="E36" s="2"/>
      <c r="F36" s="2"/>
      <c r="G36" s="2"/>
      <c r="H36" s="28"/>
      <c r="I36" s="26">
        <f>SUMIF(I3:I34,1)</f>
        <v>3</v>
      </c>
      <c r="J36" s="1"/>
      <c r="K36" s="1"/>
      <c r="L36" s="28"/>
      <c r="M36" s="26">
        <f>SUMIF(M3:M34,1)</f>
        <v>3</v>
      </c>
      <c r="N36" s="3"/>
      <c r="O36" s="29"/>
      <c r="P36" s="26">
        <f>SUMIF(P3:P34,1)</f>
        <v>2</v>
      </c>
      <c r="Q36" s="1"/>
      <c r="R36" s="1"/>
      <c r="S36" s="26">
        <f>SUMIF(S3:S34,1)</f>
        <v>10</v>
      </c>
      <c r="T36" s="1"/>
      <c r="U36" s="1"/>
      <c r="V36" s="26">
        <f>SUMIF(V3:V34,1)</f>
        <v>4</v>
      </c>
      <c r="W36" s="1"/>
      <c r="X36" s="1"/>
      <c r="Y36" s="26">
        <f>SUMIF(Y3:Y34,1)</f>
        <v>3</v>
      </c>
      <c r="Z36" s="1"/>
      <c r="AA36" s="1"/>
      <c r="AB36" s="1"/>
      <c r="AC36" s="26">
        <f>SUMIF(AC3:AC34,1)</f>
        <v>10</v>
      </c>
      <c r="AD36" s="1"/>
      <c r="AI36" s="17"/>
      <c r="AJ36" s="17"/>
      <c r="AK36" s="17"/>
      <c r="AL36" s="17"/>
      <c r="AM36" s="17"/>
      <c r="AN36" s="17"/>
      <c r="AP36" s="17"/>
      <c r="AQ36" s="17"/>
      <c r="AR36" s="17"/>
      <c r="AS36" s="17"/>
    </row>
    <row r="37" spans="1:45">
      <c r="O37" s="14"/>
      <c r="AB37" s="1"/>
      <c r="AC37" s="1"/>
      <c r="AD37" s="1"/>
      <c r="AI37" s="17"/>
      <c r="AJ37" s="17"/>
      <c r="AK37" s="17"/>
      <c r="AL37" s="17"/>
      <c r="AM37" s="17"/>
      <c r="AN37" s="17"/>
      <c r="AP37" s="17"/>
      <c r="AQ37" s="17"/>
      <c r="AR37" s="17"/>
      <c r="AS37" s="17"/>
    </row>
    <row r="38" spans="1:45">
      <c r="A38" t="s">
        <v>37</v>
      </c>
      <c r="B38">
        <v>3</v>
      </c>
      <c r="C38" s="7">
        <v>1000</v>
      </c>
      <c r="D38" s="7">
        <v>8236</v>
      </c>
      <c r="E38" s="7">
        <v>1024</v>
      </c>
      <c r="L38" s="14">
        <v>0.93683800000000006</v>
      </c>
      <c r="M38">
        <f>RANK(L38,($H38,$L38,$O38,$R38,$U38,$X38,$AB38))</f>
        <v>3</v>
      </c>
      <c r="O38" s="14">
        <v>0.84899999999999998</v>
      </c>
      <c r="P38">
        <f>RANK(O38,($H38,$L38,$O38,$R38,$U38,$X38,$AB38))</f>
        <v>6</v>
      </c>
      <c r="R38" s="15">
        <v>0.90700000000000003</v>
      </c>
      <c r="S38">
        <f>RANK(R38,($H38,$L38,$O38,$R38,$U38,$X38,$AB38))</f>
        <v>5</v>
      </c>
      <c r="U38" s="15">
        <v>0.94366000000000005</v>
      </c>
      <c r="V38">
        <f>RANK(U38,($H38,$L38,$O38,$R38,$U38,$X38,$AB38))</f>
        <v>2</v>
      </c>
      <c r="X38" s="15">
        <v>0.94511999999999996</v>
      </c>
      <c r="Y38">
        <f>RANK(X38,($H38,$L38,$O38,$R38,$U38,$X38,$AB38))</f>
        <v>1</v>
      </c>
      <c r="AB38" s="15">
        <v>0.91600000000000004</v>
      </c>
      <c r="AC38">
        <f>RANK(AB38,($H38,$L38,$O38,$R38,$U38,$X38,$AB38))</f>
        <v>4</v>
      </c>
      <c r="AD38">
        <v>306</v>
      </c>
      <c r="AE38" t="s">
        <v>54</v>
      </c>
      <c r="AK38" s="16"/>
      <c r="AL38" s="16"/>
      <c r="AM38" s="16"/>
      <c r="AN38" s="16"/>
      <c r="AP38" s="16"/>
      <c r="AQ38" s="16"/>
      <c r="AR38" s="16"/>
      <c r="AS38" s="16"/>
    </row>
    <row r="39" spans="1:45">
      <c r="A39" t="s">
        <v>38</v>
      </c>
      <c r="B39">
        <v>5</v>
      </c>
      <c r="C39" s="7">
        <v>155</v>
      </c>
      <c r="D39" s="7">
        <v>308</v>
      </c>
      <c r="E39" s="7">
        <v>1092</v>
      </c>
      <c r="L39" s="14">
        <v>0.38441700000000006</v>
      </c>
      <c r="M39">
        <f>RANK(L39,($H39,$L39,$O39,$R39,$U39,$X39,$AB39))</f>
        <v>4</v>
      </c>
      <c r="O39" s="14">
        <v>0.37</v>
      </c>
      <c r="P39">
        <f>RANK(O39,($H39,$L39,$O39,$R39,$U39,$X39,$AB39))</f>
        <v>6</v>
      </c>
      <c r="R39" s="15">
        <v>0.377</v>
      </c>
      <c r="S39">
        <f>RANK(R39,($H39,$L39,$O39,$R39,$U39,$X39,$AB39))</f>
        <v>5</v>
      </c>
      <c r="U39" s="15">
        <v>0.46104000000000001</v>
      </c>
      <c r="V39">
        <f>RANK(U39,($H39,$L39,$O39,$R39,$U39,$X39,$AB39))</f>
        <v>1</v>
      </c>
      <c r="X39" s="15">
        <v>0.45129999999999998</v>
      </c>
      <c r="Y39">
        <f>RANK(X39,($H39,$L39,$O39,$R39,$U39,$X39,$AB39))</f>
        <v>2</v>
      </c>
      <c r="AB39" s="15">
        <v>0.40300000000000002</v>
      </c>
      <c r="AC39">
        <f>RANK(AB39,($H39,$L39,$O39,$R39,$U39,$X39,$AB39))</f>
        <v>3</v>
      </c>
      <c r="AD39">
        <v>546</v>
      </c>
      <c r="AE39" t="s">
        <v>54</v>
      </c>
      <c r="AK39" s="16"/>
      <c r="AL39" s="16"/>
      <c r="AM39" s="16"/>
      <c r="AN39" s="16"/>
      <c r="AP39" s="16"/>
      <c r="AQ39" s="16"/>
      <c r="AR39" s="16"/>
      <c r="AS39" s="16"/>
    </row>
    <row r="40" spans="1:45">
      <c r="A40" t="s">
        <v>39</v>
      </c>
      <c r="B40">
        <v>7</v>
      </c>
      <c r="C40" s="7">
        <v>100</v>
      </c>
      <c r="D40" s="7">
        <v>550</v>
      </c>
      <c r="E40" s="7">
        <v>1882</v>
      </c>
      <c r="L40" s="14">
        <v>0.25908999999999999</v>
      </c>
      <c r="M40">
        <f>RANK(L40,($H40,$L40,$O40,$R40,$U40,$X40,$AB40))</f>
        <v>5</v>
      </c>
      <c r="O40" s="14">
        <v>0.34199999999999997</v>
      </c>
      <c r="P40">
        <f>RANK(O40,($H40,$L40,$O40,$R40,$U40,$X40,$AB40))</f>
        <v>2</v>
      </c>
      <c r="R40" s="15">
        <v>0.38400000000000001</v>
      </c>
      <c r="S40">
        <f>RANK(R40,($H40,$L40,$O40,$R40,$U40,$X40,$AB40))</f>
        <v>1</v>
      </c>
      <c r="U40" s="15">
        <v>0.25635999999999998</v>
      </c>
      <c r="V40">
        <f>RANK(U40,($H40,$L40,$O40,$R40,$U40,$X40,$AB40))</f>
        <v>6</v>
      </c>
      <c r="X40" s="15">
        <v>0.29818</v>
      </c>
      <c r="Y40">
        <f>RANK(X40,($H40,$L40,$O40,$R40,$U40,$X40,$AB40))</f>
        <v>3</v>
      </c>
      <c r="AB40" s="15">
        <v>0.29499999999999998</v>
      </c>
      <c r="AC40">
        <f>RANK(AB40,($H40,$L40,$O40,$R40,$U40,$X40,$AB40))</f>
        <v>4</v>
      </c>
      <c r="AD40">
        <v>346</v>
      </c>
      <c r="AE40" t="s">
        <v>54</v>
      </c>
      <c r="AK40" s="16"/>
      <c r="AL40" s="16"/>
      <c r="AM40" s="16"/>
      <c r="AN40" s="16"/>
      <c r="AP40" s="16"/>
      <c r="AQ40" s="16"/>
      <c r="AR40" s="16"/>
      <c r="AS40" s="16"/>
    </row>
    <row r="41" spans="1:45">
      <c r="A41" t="s">
        <v>42</v>
      </c>
      <c r="B41">
        <v>50</v>
      </c>
      <c r="C41" s="7">
        <v>450</v>
      </c>
      <c r="D41" s="7">
        <v>455</v>
      </c>
      <c r="E41" s="7">
        <v>270</v>
      </c>
      <c r="L41" s="14">
        <v>0.44285700000000006</v>
      </c>
      <c r="M41">
        <f>RANK(L41,($H41,$L41,$O41,$R41,$U41,$X41,$AB41))</f>
        <v>6</v>
      </c>
      <c r="O41" s="14">
        <v>0.63100000000000001</v>
      </c>
      <c r="P41">
        <f>RANK(O41,($H41,$L41,$O41,$R41,$U41,$X41,$AB41))</f>
        <v>4</v>
      </c>
      <c r="R41" s="15">
        <v>0.69</v>
      </c>
      <c r="S41">
        <f>RANK(R41,($H41,$L41,$O41,$R41,$U41,$X41,$AB41))</f>
        <v>3</v>
      </c>
      <c r="U41" s="15">
        <v>0.69011</v>
      </c>
      <c r="V41">
        <f>RANK(U41,($H41,$L41,$O41,$R41,$U41,$X41,$AB41))</f>
        <v>2</v>
      </c>
      <c r="X41" s="15">
        <v>0.61319000000000001</v>
      </c>
      <c r="Y41">
        <f>RANK(X41,($H41,$L41,$O41,$R41,$U41,$X41,$AB41))</f>
        <v>5</v>
      </c>
      <c r="AB41" s="15">
        <v>0.69899999999999995</v>
      </c>
      <c r="AC41">
        <f>RANK(AB41,($H41,$L41,$O41,$R41,$U41,$X41,$AB41))</f>
        <v>1</v>
      </c>
      <c r="AD41">
        <v>259</v>
      </c>
      <c r="AE41" t="s">
        <v>54</v>
      </c>
      <c r="AK41" s="16"/>
      <c r="AL41" s="16"/>
      <c r="AM41" s="16"/>
      <c r="AN41" s="16"/>
      <c r="AP41" s="16"/>
      <c r="AQ41" s="16"/>
      <c r="AR41" s="16"/>
      <c r="AS41" s="16"/>
    </row>
    <row r="42" spans="1:45">
      <c r="A42" t="s">
        <v>43</v>
      </c>
      <c r="B42">
        <v>12</v>
      </c>
      <c r="C42" s="7">
        <v>390</v>
      </c>
      <c r="D42" s="7">
        <v>390</v>
      </c>
      <c r="E42" s="7">
        <v>300</v>
      </c>
      <c r="L42" s="30">
        <v>0.49515555555555557</v>
      </c>
      <c r="M42">
        <f>RANK(L42,($H42,$L42,$O42,$R42,$U42,$X42,$AB42))</f>
        <v>6</v>
      </c>
      <c r="O42" s="14">
        <v>0.64400000000000002</v>
      </c>
      <c r="P42">
        <f>RANK(O42,($H42,$L42,$O42,$R42,$U42,$X42,$AB42))</f>
        <v>3</v>
      </c>
      <c r="R42" s="15">
        <v>0.79200000000000004</v>
      </c>
      <c r="S42">
        <f>RANK(R42,($H42,$L42,$O42,$R42,$U42,$X42,$AB42))</f>
        <v>1</v>
      </c>
      <c r="U42" s="15">
        <v>0.61538000000000004</v>
      </c>
      <c r="V42">
        <f>RANK(U42,($H42,$L42,$O42,$R42,$U42,$X42,$AB42))</f>
        <v>5</v>
      </c>
      <c r="X42" s="15">
        <v>0.62821000000000005</v>
      </c>
      <c r="Y42">
        <f>RANK(X42,($H42,$L42,$O42,$R42,$U42,$X42,$AB42))</f>
        <v>4</v>
      </c>
      <c r="Z42" s="15"/>
      <c r="AA42" s="15"/>
      <c r="AB42" s="15">
        <v>0.66199999999999903</v>
      </c>
      <c r="AC42">
        <f>RANK(AB42,($H42,$L42,$O42,$R42,$U42,$X42,$AB42))</f>
        <v>2</v>
      </c>
      <c r="AD42">
        <v>102</v>
      </c>
      <c r="AE42" t="s">
        <v>53</v>
      </c>
      <c r="AK42" s="16"/>
      <c r="AL42" s="16"/>
      <c r="AM42" s="16"/>
      <c r="AN42" s="16"/>
      <c r="AP42" s="16"/>
      <c r="AQ42" s="16"/>
      <c r="AR42" s="16"/>
      <c r="AS42" s="16"/>
    </row>
    <row r="43" spans="1:45">
      <c r="A43" t="s">
        <v>44</v>
      </c>
      <c r="B43">
        <v>12</v>
      </c>
      <c r="C43" s="7">
        <v>390</v>
      </c>
      <c r="D43" s="7">
        <v>390</v>
      </c>
      <c r="E43" s="7">
        <v>300</v>
      </c>
      <c r="L43" s="30">
        <v>0.47322111111111104</v>
      </c>
      <c r="M43">
        <f>RANK(L43,($H43,$L43,$O43,$R43,$U43,$X43,$AB43))</f>
        <v>6</v>
      </c>
      <c r="O43" s="14">
        <v>0.57400000000000007</v>
      </c>
      <c r="P43">
        <f>RANK(O43,($H43,$L43,$O43,$R43,$U43,$X43,$AB43))</f>
        <v>5</v>
      </c>
      <c r="R43" s="15">
        <v>0.77700000000000002</v>
      </c>
      <c r="S43">
        <f>RANK(R43,($H43,$L43,$O43,$R43,$U43,$X43,$AB43))</f>
        <v>1</v>
      </c>
      <c r="U43" s="15">
        <v>0.63590000000000002</v>
      </c>
      <c r="V43">
        <f>RANK(U43,($H43,$L43,$O43,$R43,$U43,$X43,$AB43))</f>
        <v>3</v>
      </c>
      <c r="X43" s="15">
        <v>0.57948999999999995</v>
      </c>
      <c r="Y43">
        <f>RANK(X43,($H43,$L43,$O43,$R43,$U43,$X43,$AB43))</f>
        <v>4</v>
      </c>
      <c r="Z43" s="15"/>
      <c r="AA43" s="15"/>
      <c r="AB43" s="15">
        <v>0.7</v>
      </c>
      <c r="AC43">
        <f>RANK(AB43,($H43,$L43,$O43,$R43,$U43,$X43,$AB43))</f>
        <v>2</v>
      </c>
      <c r="AD43">
        <v>108</v>
      </c>
      <c r="AE43" t="s">
        <v>54</v>
      </c>
      <c r="AK43" s="16"/>
      <c r="AL43" s="16"/>
      <c r="AM43" s="16"/>
      <c r="AN43" s="16"/>
      <c r="AP43" s="16"/>
      <c r="AQ43" s="16"/>
      <c r="AR43" s="16"/>
      <c r="AS43" s="16"/>
    </row>
    <row r="44" spans="1:45">
      <c r="A44" t="s">
        <v>41</v>
      </c>
      <c r="B44">
        <v>12</v>
      </c>
      <c r="C44" s="7">
        <v>390</v>
      </c>
      <c r="D44" s="7">
        <v>390</v>
      </c>
      <c r="E44" s="7">
        <v>300</v>
      </c>
      <c r="L44" s="30">
        <v>0.4527066666666667</v>
      </c>
      <c r="M44">
        <f>RANK(L44,($H44,$L44,$O44,$R44,$U44,$X44,$AB44))</f>
        <v>6</v>
      </c>
      <c r="O44" s="14">
        <v>0.62</v>
      </c>
      <c r="P44">
        <f>RANK(O44,($H44,$L44,$O44,$R44,$U44,$X44,$AB44))</f>
        <v>5</v>
      </c>
      <c r="R44" s="15">
        <v>0.79200000000000004</v>
      </c>
      <c r="S44">
        <f>RANK(R44,($H44,$L44,$O44,$R44,$U44,$X44,$AB44))</f>
        <v>1</v>
      </c>
      <c r="U44" s="15">
        <v>0.62821000000000005</v>
      </c>
      <c r="V44">
        <f>RANK(U44,($H44,$L44,$O44,$R44,$U44,$X44,$AB44))</f>
        <v>4</v>
      </c>
      <c r="X44" s="15">
        <v>0.63077000000000005</v>
      </c>
      <c r="Y44">
        <f>RANK(X44,($H44,$L44,$O44,$R44,$U44,$X44,$AB44))</f>
        <v>3</v>
      </c>
      <c r="Z44" s="15"/>
      <c r="AA44" s="15"/>
      <c r="AB44" s="15">
        <v>0.72799999999999998</v>
      </c>
      <c r="AC44">
        <f>RANK(AB44,($H44,$L44,$O44,$R44,$U44,$X44,$AB44))</f>
        <v>2</v>
      </c>
      <c r="AD44">
        <v>105</v>
      </c>
      <c r="AE44" t="s">
        <v>53</v>
      </c>
      <c r="AK44" s="16"/>
      <c r="AL44" s="16"/>
      <c r="AM44" s="16"/>
      <c r="AN44" s="16"/>
      <c r="AP44" s="16"/>
      <c r="AQ44" s="16"/>
      <c r="AR44" s="16"/>
      <c r="AS44" s="16"/>
    </row>
    <row r="45" spans="1:45">
      <c r="A45" t="s">
        <v>45</v>
      </c>
      <c r="B45">
        <v>25</v>
      </c>
      <c r="C45" s="7">
        <v>267</v>
      </c>
      <c r="D45" s="7">
        <v>638</v>
      </c>
      <c r="E45" s="7">
        <v>270</v>
      </c>
      <c r="L45" s="14">
        <v>0.40611200000000003</v>
      </c>
      <c r="M45">
        <f>RANK(L45,($H45,$L45,$O45,$R45,$U45,$X45,$AB45))</f>
        <v>6</v>
      </c>
      <c r="O45" s="14">
        <v>0.61799999999999999</v>
      </c>
      <c r="P45">
        <f>RANK(O45,($H45,$L45,$O45,$R45,$U45,$X45,$AB45))</f>
        <v>4</v>
      </c>
      <c r="R45" s="15">
        <v>0.64900000000000002</v>
      </c>
      <c r="S45">
        <f>RANK(R45,($H45,$L45,$O45,$R45,$U45,$X45,$AB45))</f>
        <v>1</v>
      </c>
      <c r="U45" s="15">
        <v>0.62226000000000004</v>
      </c>
      <c r="V45">
        <f>RANK(U45,($H45,$L45,$O45,$R45,$U45,$X45,$AB45))</f>
        <v>3</v>
      </c>
      <c r="X45" s="15">
        <v>0.52820999999999996</v>
      </c>
      <c r="Y45">
        <f>RANK(X45,($H45,$L45,$O45,$R45,$U45,$X45,$AB45))</f>
        <v>5</v>
      </c>
      <c r="Z45" s="15"/>
      <c r="AA45" s="15"/>
      <c r="AB45" s="15">
        <v>0.63300000000000001</v>
      </c>
      <c r="AC45">
        <f>RANK(AB45,($H45,$L45,$O45,$R45,$U45,$X45,$AB45))</f>
        <v>2</v>
      </c>
      <c r="AD45">
        <v>252</v>
      </c>
      <c r="AE45" t="s">
        <v>53</v>
      </c>
      <c r="AK45" s="16"/>
      <c r="AL45" s="16"/>
      <c r="AM45" s="16"/>
      <c r="AN45" s="16"/>
      <c r="AP45" s="16"/>
      <c r="AQ45" s="16"/>
      <c r="AR45" s="16"/>
      <c r="AS45" s="16"/>
    </row>
    <row r="46" spans="1:45">
      <c r="A46" t="s">
        <v>40</v>
      </c>
      <c r="B46">
        <v>8</v>
      </c>
      <c r="C46" s="7">
        <v>896</v>
      </c>
      <c r="D46" s="7">
        <v>3582</v>
      </c>
      <c r="E46" s="7">
        <v>315</v>
      </c>
      <c r="L46" s="30">
        <v>0.63561555555555549</v>
      </c>
      <c r="M46">
        <f>RANK(L46,($H46,$L46,$O46,$R46,$U46,$X46,$AB46))</f>
        <v>6</v>
      </c>
      <c r="O46" s="14">
        <v>0.73899999999999999</v>
      </c>
      <c r="P46">
        <f>RANK(O46,($H46,$L46,$O46,$R46,$U46,$X46,$AB46))</f>
        <v>1</v>
      </c>
      <c r="R46" s="15">
        <v>0.65799999999999992</v>
      </c>
      <c r="S46">
        <f>RANK(R46,($H46,$L46,$O46,$R46,$U46,$X46,$AB46))</f>
        <v>4</v>
      </c>
      <c r="U46" s="15">
        <v>0.70016999999999996</v>
      </c>
      <c r="V46">
        <f>RANK(U46,($H46,$L46,$O46,$R46,$U46,$X46,$AB46))</f>
        <v>2</v>
      </c>
      <c r="X46" s="15">
        <v>0.67030000000000001</v>
      </c>
      <c r="Y46">
        <f>RANK(X46,($H46,$L46,$O46,$R46,$U46,$X46,$AB46))</f>
        <v>3</v>
      </c>
      <c r="Z46" s="15"/>
      <c r="AA46" s="15"/>
      <c r="AB46" s="15">
        <v>0.65200000000000002</v>
      </c>
      <c r="AC46">
        <f>RANK(AB46,($H46,$L46,$O46,$R46,$U46,$X46,$AB46))</f>
        <v>5</v>
      </c>
      <c r="AD46">
        <v>297</v>
      </c>
      <c r="AE46" t="s">
        <v>54</v>
      </c>
      <c r="AK46" s="16"/>
      <c r="AL46" s="16"/>
      <c r="AM46" s="16"/>
      <c r="AN46" s="16"/>
      <c r="AP46" s="16"/>
      <c r="AQ46" s="16"/>
      <c r="AR46" s="16"/>
      <c r="AS46" s="16"/>
    </row>
    <row r="47" spans="1:45">
      <c r="A47" t="s">
        <v>46</v>
      </c>
      <c r="B47">
        <v>8</v>
      </c>
      <c r="C47" s="7">
        <v>896</v>
      </c>
      <c r="D47" s="7">
        <v>3582</v>
      </c>
      <c r="E47" s="7">
        <v>315</v>
      </c>
      <c r="L47" s="30">
        <v>0.60825777777777779</v>
      </c>
      <c r="M47">
        <f>RANK(L47,($H47,$L47,$O47,$R47,$U47,$X47,$AB47))</f>
        <v>6</v>
      </c>
      <c r="O47" s="14">
        <v>0.66199999999999992</v>
      </c>
      <c r="P47">
        <f>RANK(O47,($H47,$L47,$O47,$R47,$U47,$X47,$AB47))</f>
        <v>3</v>
      </c>
      <c r="R47" s="15">
        <v>0.63400000000000001</v>
      </c>
      <c r="S47">
        <f>RANK(R47,($H47,$L47,$O47,$R47,$U47,$X47,$AB47))</f>
        <v>5</v>
      </c>
      <c r="U47" s="15">
        <v>0.68089999999999995</v>
      </c>
      <c r="V47">
        <f>RANK(U47,($H47,$L47,$O47,$R47,$U47,$X47,$AB47))</f>
        <v>1</v>
      </c>
      <c r="X47" s="15">
        <v>0.67950999999999995</v>
      </c>
      <c r="Y47">
        <f>RANK(X47,($H47,$L47,$O47,$R47,$U47,$X47,$AB47))</f>
        <v>2</v>
      </c>
      <c r="Z47" s="15"/>
      <c r="AA47" s="15"/>
      <c r="AB47" s="15">
        <v>0.66199999999999903</v>
      </c>
      <c r="AC47">
        <f>RANK(AB47,($H47,$L47,$O47,$R47,$U47,$X47,$AB47))</f>
        <v>4</v>
      </c>
      <c r="AD47">
        <v>315</v>
      </c>
      <c r="AE47" t="s">
        <v>54</v>
      </c>
      <c r="AK47" s="16"/>
      <c r="AL47" s="16"/>
      <c r="AM47" s="16"/>
      <c r="AN47" s="16"/>
      <c r="AP47" s="16"/>
      <c r="AQ47" s="16"/>
      <c r="AR47" s="16"/>
      <c r="AS47" s="16"/>
    </row>
    <row r="48" spans="1:45">
      <c r="A48" t="s">
        <v>47</v>
      </c>
      <c r="B48">
        <v>8</v>
      </c>
      <c r="C48" s="7">
        <v>896</v>
      </c>
      <c r="D48" s="7">
        <v>3582</v>
      </c>
      <c r="E48" s="7">
        <v>315</v>
      </c>
      <c r="L48" s="30">
        <v>0.70680555555555558</v>
      </c>
      <c r="M48">
        <f>RANK(L48,($H48,$L48,$O48,$R48,$U48,$X48,$AB48))</f>
        <v>6</v>
      </c>
      <c r="O48" s="14">
        <v>0.73899999999999999</v>
      </c>
      <c r="P48">
        <f>RANK(O48,($H48,$L48,$O48,$R48,$U48,$X48,$AB48))</f>
        <v>3</v>
      </c>
      <c r="R48" s="15">
        <v>0.72699999999999998</v>
      </c>
      <c r="S48">
        <f>RANK(R48,($H48,$L48,$O48,$R48,$U48,$X48,$AB48))</f>
        <v>5</v>
      </c>
      <c r="U48" s="15">
        <v>0.74958000000000002</v>
      </c>
      <c r="V48">
        <f>RANK(U48,($H48,$L48,$O48,$R48,$U48,$X48,$AB48))</f>
        <v>1</v>
      </c>
      <c r="X48" s="15">
        <v>0.73367000000000004</v>
      </c>
      <c r="Y48">
        <f>RANK(X48,($H48,$L48,$O48,$R48,$U48,$X48,$AB48))</f>
        <v>4</v>
      </c>
      <c r="Z48" s="15"/>
      <c r="AA48" s="15"/>
      <c r="AB48" s="15">
        <v>0.749</v>
      </c>
      <c r="AC48">
        <f>RANK(AB48,($H48,$L48,$O48,$R48,$U48,$X48,$AB48))</f>
        <v>2</v>
      </c>
      <c r="AD48">
        <v>288</v>
      </c>
      <c r="AE48" t="s">
        <v>53</v>
      </c>
      <c r="AK48" s="16"/>
      <c r="AL48" s="16"/>
      <c r="AM48" s="16"/>
      <c r="AN48" s="16"/>
      <c r="AP48" s="16"/>
      <c r="AQ48" s="16"/>
      <c r="AR48" s="16"/>
      <c r="AS48" s="16"/>
    </row>
    <row r="49" spans="12:45">
      <c r="L49" s="19">
        <f>AVERAGE(L3:L34,L38:L48)</f>
        <v>0.72651972609819127</v>
      </c>
      <c r="M49" s="1">
        <f>AVERAGE(M38:M48,M3:M34)</f>
        <v>4.9534883720930232</v>
      </c>
      <c r="O49" s="19">
        <f>AVERAGE(O3:O34,O38:O48)</f>
        <v>0.7538139534883721</v>
      </c>
      <c r="P49" s="1">
        <f>AVERAGE(P38:P48,P3:P34)</f>
        <v>4.1162790697674421</v>
      </c>
      <c r="Q49" s="1"/>
      <c r="R49" s="19">
        <f>AVERAGE(R3:R34,R38:R48)</f>
        <v>0.78837674418604642</v>
      </c>
      <c r="S49" s="1">
        <f>AVERAGE(S38:S48,S3:S34)</f>
        <v>3.3255813953488373</v>
      </c>
      <c r="T49" s="1"/>
      <c r="U49" s="19">
        <f>AVERAGE(U3:U34,U38:U48)</f>
        <v>0.7928467441860465</v>
      </c>
      <c r="V49" s="1">
        <f>AVERAGE(V38:V48,V3:V34)</f>
        <v>3.0697674418604652</v>
      </c>
      <c r="X49" s="19">
        <f>AVERAGE(X3:X34,X38:X48)</f>
        <v>0.74348860465116262</v>
      </c>
      <c r="Y49" s="1">
        <f>AVERAGE(Y38:Y48,Y3:Y34)</f>
        <v>4.2558139534883717</v>
      </c>
      <c r="AB49" s="19">
        <f>AVERAGE(AB3:AB34,AB38:AB48)</f>
        <v>0.80937209302325575</v>
      </c>
      <c r="AC49" s="1">
        <f>AVERAGE(AC38:AC48,AC3:AC34)</f>
        <v>2.5116279069767442</v>
      </c>
      <c r="AD49" s="1"/>
      <c r="AE49" s="1"/>
      <c r="AF49" s="17"/>
      <c r="AG49" s="1"/>
      <c r="AH49" s="1"/>
      <c r="AI49" s="17"/>
      <c r="AJ49" s="17"/>
      <c r="AK49" s="17"/>
      <c r="AL49" s="17"/>
      <c r="AM49" s="17"/>
      <c r="AN49" s="17"/>
      <c r="AP49" s="17"/>
      <c r="AQ49" s="17"/>
      <c r="AR49" s="17"/>
      <c r="AS49" s="17"/>
    </row>
    <row r="50" spans="12:45">
      <c r="O50" s="8"/>
      <c r="AB50" s="1"/>
      <c r="AC50" s="1"/>
      <c r="AD50" s="1"/>
      <c r="AE50" s="1"/>
      <c r="AF50" s="17"/>
      <c r="AG50" s="16"/>
      <c r="AH50" s="16"/>
      <c r="AI50" s="17"/>
      <c r="AJ50" s="17"/>
      <c r="AK50" s="17"/>
      <c r="AL50" s="17"/>
      <c r="AM50" s="17"/>
      <c r="AN50" s="17"/>
      <c r="AP50" s="17"/>
      <c r="AQ50" s="17"/>
      <c r="AR50" s="17"/>
      <c r="AS50" s="17"/>
    </row>
    <row r="51" spans="12:45">
      <c r="AB51" s="1"/>
      <c r="AC51" s="1"/>
      <c r="AD51" s="1"/>
      <c r="AE51" s="1"/>
      <c r="AF51" s="17"/>
      <c r="AG51" s="16"/>
      <c r="AH51" s="16"/>
      <c r="AI51" s="17"/>
      <c r="AJ51" s="17"/>
      <c r="AK51" s="17"/>
      <c r="AL51" s="17"/>
      <c r="AM51" s="17"/>
      <c r="AN51" s="17"/>
      <c r="AP51" s="17"/>
      <c r="AQ51" s="17"/>
      <c r="AR51" s="17"/>
      <c r="AS51" s="17"/>
    </row>
    <row r="65" spans="1:4">
      <c r="A65" s="7"/>
      <c r="B65" s="7"/>
      <c r="C65" s="9"/>
      <c r="D65" s="9"/>
    </row>
    <row r="66" spans="1:4">
      <c r="A66" s="7"/>
      <c r="B66" s="7"/>
      <c r="C66" s="9"/>
      <c r="D66" s="9"/>
    </row>
    <row r="67" spans="1:4">
      <c r="A67" s="7"/>
      <c r="B67" s="7"/>
      <c r="C67" s="9"/>
      <c r="D67" s="9"/>
    </row>
    <row r="68" spans="1:4">
      <c r="A68" s="7"/>
      <c r="B68" s="7"/>
      <c r="C68" s="9"/>
      <c r="D68" s="9"/>
    </row>
    <row r="69" spans="1:4">
      <c r="A69" s="7"/>
      <c r="B69" s="7"/>
      <c r="C69" s="9"/>
      <c r="D69" s="9"/>
    </row>
    <row r="70" spans="1:4">
      <c r="A70" s="7"/>
      <c r="B70" s="7"/>
      <c r="C70" s="9"/>
      <c r="D70" s="9"/>
    </row>
    <row r="71" spans="1:4">
      <c r="A71" s="7"/>
      <c r="B71" s="7"/>
      <c r="C71" s="9"/>
      <c r="D71" s="9"/>
    </row>
    <row r="72" spans="1:4">
      <c r="A72" s="7"/>
      <c r="B72" s="7"/>
      <c r="C72" s="9"/>
      <c r="D72" s="9"/>
    </row>
    <row r="73" spans="1:4">
      <c r="A73" s="7"/>
      <c r="B73" s="7"/>
      <c r="C73" s="9"/>
      <c r="D73" s="9"/>
    </row>
    <row r="74" spans="1:4">
      <c r="A74" s="7"/>
      <c r="B74" s="7"/>
      <c r="C74" s="9"/>
      <c r="D74" s="9"/>
    </row>
    <row r="75" spans="1:4">
      <c r="A75" s="7"/>
      <c r="B75" s="7"/>
      <c r="C75" s="9"/>
      <c r="D75" s="9"/>
    </row>
    <row r="76" spans="1:4">
      <c r="A76" s="7"/>
      <c r="B76" s="7"/>
      <c r="C76" s="9"/>
      <c r="D76" s="9"/>
    </row>
    <row r="77" spans="1:4">
      <c r="A77" s="7"/>
      <c r="B77" s="7"/>
      <c r="C77" s="9"/>
      <c r="D77" s="9"/>
    </row>
  </sheetData>
  <mergeCells count="8">
    <mergeCell ref="G1:I1"/>
    <mergeCell ref="K1:M1"/>
    <mergeCell ref="AA1:AD1"/>
    <mergeCell ref="AF1:AG1"/>
    <mergeCell ref="U1:V1"/>
    <mergeCell ref="O1:P1"/>
    <mergeCell ref="R1:S1"/>
    <mergeCell ref="X1:Y1"/>
  </mergeCells>
  <conditionalFormatting sqref="AK38:AN48 AR38:AS48 AI3:AN34 AP3:AS34">
    <cfRule type="cellIs" dxfId="4" priority="34" operator="lessThan">
      <formula>0</formula>
    </cfRule>
  </conditionalFormatting>
  <conditionalFormatting sqref="M38:M48 AG38:AH48 AG3:AH34 AC3:AD34 V3:V34 S3:T34 P3:Q34 M3:N34 S38:T48 S50:T50 P38:Q48 AC38:AD48 W29:W34 I3:J34 Y3:Y34 Z29:Z34 V38:V48 Y38:Y48">
    <cfRule type="cellIs" dxfId="3" priority="24" operator="equal">
      <formula>1</formula>
    </cfRule>
  </conditionalFormatting>
  <conditionalFormatting sqref="AD3">
    <cfRule type="cellIs" dxfId="2" priority="3" operator="lessThan">
      <formula>$E$3*0.5</formula>
    </cfRule>
  </conditionalFormatting>
  <conditionalFormatting sqref="AD3:AD34">
    <cfRule type="cellIs" dxfId="1" priority="2" operator="lessThan">
      <formula>$E$3:$E$34*0.5</formula>
    </cfRule>
  </conditionalFormatting>
  <conditionalFormatting sqref="AD38:AD48">
    <cfRule type="cellIs" dxfId="0" priority="1" operator="lessThan">
      <formula>$E$38:$E$48*0.5</formula>
    </cfRule>
  </conditionalFormatting>
  <pageMargins left="0.23622047244094491" right="0.23622047244094491" top="0.23622047244094491" bottom="0.23622047244094491" header="0.31496062992125984" footer="0.23622047244094491"/>
  <pageSetup scale="49" orientation="landscape" horizontalDpi="1200" verticalDpi="1200" r:id="rId1"/>
  <colBreaks count="1" manualBreakCount="1">
    <brk id="31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bzcschae</cp:lastModifiedBy>
  <cp:lastPrinted>2013-06-28T15:40:11Z</cp:lastPrinted>
  <dcterms:created xsi:type="dcterms:W3CDTF">2012-10-23T03:01:51Z</dcterms:created>
  <dcterms:modified xsi:type="dcterms:W3CDTF">2013-07-18T15:57:45Z</dcterms:modified>
</cp:coreProperties>
</file>