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40" yWindow="660" windowWidth="26920" windowHeight="22300"/>
  </bookViews>
  <sheets>
    <sheet name="results2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8" i="1" l="1"/>
  <c r="N59" i="1"/>
  <c r="N60" i="1"/>
  <c r="K49" i="1"/>
  <c r="K50" i="1"/>
  <c r="K48" i="1"/>
  <c r="K3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64" i="1"/>
  <c r="K63" i="1"/>
  <c r="J63" i="1"/>
  <c r="Z5" i="1"/>
  <c r="Z7" i="1"/>
  <c r="Z8" i="1"/>
  <c r="Z9" i="1"/>
  <c r="Z10" i="1"/>
  <c r="Z11" i="1"/>
  <c r="Z12" i="1"/>
  <c r="Z13" i="1"/>
  <c r="Z14" i="1"/>
  <c r="Z15" i="1"/>
  <c r="Z16" i="1"/>
  <c r="Z21" i="1"/>
  <c r="Z22" i="1"/>
  <c r="Z23" i="1"/>
  <c r="Z24" i="1"/>
  <c r="Z25" i="1"/>
  <c r="Z26" i="1"/>
  <c r="Z28" i="1"/>
  <c r="Z64" i="1"/>
  <c r="Z63" i="1"/>
  <c r="Y63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8" i="1"/>
  <c r="AC49" i="1"/>
  <c r="AC50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47" i="1"/>
  <c r="AC51" i="1"/>
  <c r="AC52" i="1"/>
  <c r="AC53" i="1"/>
  <c r="AC54" i="1"/>
  <c r="AC55" i="1"/>
  <c r="AC56" i="1"/>
  <c r="AC57" i="1"/>
  <c r="AC58" i="1"/>
  <c r="AC59" i="1"/>
  <c r="AC60" i="1"/>
  <c r="AC64" i="1"/>
  <c r="AC63" i="1"/>
  <c r="AB63" i="1"/>
  <c r="W35" i="1"/>
  <c r="W36" i="1"/>
  <c r="W37" i="1"/>
  <c r="W38" i="1"/>
  <c r="W39" i="1"/>
  <c r="W40" i="1"/>
  <c r="W41" i="1"/>
  <c r="W42" i="1"/>
  <c r="W43" i="1"/>
  <c r="W44" i="1"/>
  <c r="W45" i="1"/>
  <c r="W46" i="1"/>
  <c r="W50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47" i="1"/>
  <c r="W51" i="1"/>
  <c r="W52" i="1"/>
  <c r="W53" i="1"/>
  <c r="W54" i="1"/>
  <c r="W55" i="1"/>
  <c r="W56" i="1"/>
  <c r="W57" i="1"/>
  <c r="W58" i="1"/>
  <c r="W64" i="1"/>
  <c r="W63" i="1"/>
  <c r="V63" i="1"/>
  <c r="T35" i="1"/>
  <c r="T36" i="1"/>
  <c r="T37" i="1"/>
  <c r="T38" i="1"/>
  <c r="T39" i="1"/>
  <c r="T40" i="1"/>
  <c r="T41" i="1"/>
  <c r="T42" i="1"/>
  <c r="T43" i="1"/>
  <c r="T44" i="1"/>
  <c r="T45" i="1"/>
  <c r="T46" i="1"/>
  <c r="T50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47" i="1"/>
  <c r="T51" i="1"/>
  <c r="T52" i="1"/>
  <c r="T53" i="1"/>
  <c r="T54" i="1"/>
  <c r="T55" i="1"/>
  <c r="T56" i="1"/>
  <c r="T57" i="1"/>
  <c r="T58" i="1"/>
  <c r="T64" i="1"/>
  <c r="T63" i="1"/>
  <c r="S63" i="1"/>
  <c r="Q35" i="1"/>
  <c r="Q36" i="1"/>
  <c r="Q37" i="1"/>
  <c r="Q38" i="1"/>
  <c r="Q39" i="1"/>
  <c r="Q40" i="1"/>
  <c r="Q41" i="1"/>
  <c r="Q42" i="1"/>
  <c r="Q43" i="1"/>
  <c r="Q44" i="1"/>
  <c r="Q45" i="1"/>
  <c r="Q46" i="1"/>
  <c r="Q48" i="1"/>
  <c r="Q49" i="1"/>
  <c r="Q50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47" i="1"/>
  <c r="Q51" i="1"/>
  <c r="Q52" i="1"/>
  <c r="Q53" i="1"/>
  <c r="Q54" i="1"/>
  <c r="Q55" i="1"/>
  <c r="Q56" i="1"/>
  <c r="Q57" i="1"/>
  <c r="Q58" i="1"/>
  <c r="Q59" i="1"/>
  <c r="Q60" i="1"/>
  <c r="Q64" i="1"/>
  <c r="Q63" i="1"/>
  <c r="P63" i="1"/>
  <c r="N35" i="1"/>
  <c r="N36" i="1"/>
  <c r="N37" i="1"/>
  <c r="N38" i="1"/>
  <c r="N39" i="1"/>
  <c r="N40" i="1"/>
  <c r="N41" i="1"/>
  <c r="N42" i="1"/>
  <c r="N43" i="1"/>
  <c r="N44" i="1"/>
  <c r="N45" i="1"/>
  <c r="N46" i="1"/>
  <c r="N48" i="1"/>
  <c r="N49" i="1"/>
  <c r="N50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47" i="1"/>
  <c r="N51" i="1"/>
  <c r="N52" i="1"/>
  <c r="N53" i="1"/>
  <c r="N54" i="1"/>
  <c r="N55" i="1"/>
  <c r="N56" i="1"/>
  <c r="N57" i="1"/>
  <c r="N64" i="1"/>
  <c r="N63" i="1"/>
  <c r="M6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4" i="1"/>
  <c r="H63" i="1"/>
  <c r="G63" i="1"/>
  <c r="P40" i="1"/>
  <c r="P41" i="1"/>
  <c r="P42" i="1"/>
  <c r="P43" i="1"/>
  <c r="P44" i="1"/>
  <c r="P45" i="1"/>
  <c r="P46" i="1"/>
  <c r="P39" i="1"/>
  <c r="P38" i="1"/>
  <c r="P37" i="1"/>
  <c r="P36" i="1"/>
  <c r="P35" i="1"/>
  <c r="AC3" i="1"/>
  <c r="Z3" i="1"/>
  <c r="W3" i="1"/>
  <c r="T3" i="1"/>
  <c r="Q3" i="1"/>
  <c r="N3" i="1"/>
  <c r="K3" i="1"/>
  <c r="H3" i="1"/>
</calcChain>
</file>

<file path=xl/sharedStrings.xml><?xml version="1.0" encoding="utf-8"?>
<sst xmlns="http://schemas.openxmlformats.org/spreadsheetml/2006/main" count="89" uniqueCount="75">
  <si>
    <t>DatasetName</t>
  </si>
  <si>
    <t>Classes</t>
  </si>
  <si>
    <t>N Train</t>
  </si>
  <si>
    <t>Length</t>
  </si>
  <si>
    <t>Test Acc</t>
  </si>
  <si>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</si>
  <si>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</si>
  <si>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</si>
  <si>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</si>
  <si>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</si>
  <si>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</si>
  <si>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</si>
  <si>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</si>
  <si>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</si>
  <si>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</si>
  <si>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</si>
  <si>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</si>
  <si>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</si>
  <si>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</si>
  <si>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</si>
  <si>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</si>
  <si>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</si>
  <si>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</si>
  <si>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</si>
  <si>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ECG200</t>
  </si>
  <si>
    <t>FaceFour</t>
  </si>
  <si>
    <t>OliveOil</t>
  </si>
  <si>
    <t>Gun-Point</t>
  </si>
  <si>
    <t>Beef</t>
  </si>
  <si>
    <t>DiatomSizeReduction</t>
  </si>
  <si>
    <t>CBF</t>
  </si>
  <si>
    <t>ECGFiveDays</t>
  </si>
  <si>
    <t>TwoLeadECG</t>
  </si>
  <si>
    <t>SonyAIBORobotSurfaceII</t>
  </si>
  <si>
    <t>Motes</t>
  </si>
  <si>
    <t>ItalyPowerDemand</t>
  </si>
  <si>
    <t>SonyAIBORobotSurface</t>
  </si>
  <si>
    <t>Haptics</t>
  </si>
  <si>
    <t>InlineSkate</t>
  </si>
  <si>
    <t>50words</t>
  </si>
  <si>
    <t>WordsSynonyms</t>
  </si>
  <si>
    <t>Fast Shapelets</t>
  </si>
  <si>
    <t>Shapelets</t>
  </si>
  <si>
    <t>Rank</t>
  </si>
  <si>
    <t>SVM Quadratic Kernel</t>
  </si>
  <si>
    <t xml:space="preserve">Random Forest </t>
  </si>
  <si>
    <t>1-NN Euclidean Distance</t>
  </si>
  <si>
    <t>N test</t>
  </si>
  <si>
    <t>Mean Acc, Mean Rank</t>
  </si>
  <si>
    <t>Best on # datasets</t>
  </si>
  <si>
    <t>PAA Bag-of-Patterns</t>
  </si>
  <si>
    <t>1-NN DTW with optimal Warping Window</t>
  </si>
  <si>
    <t>Best BOSS, 8-16f, 4s, factor 0.92</t>
  </si>
  <si>
    <t>Cricket_Y</t>
  </si>
  <si>
    <t>Cricket_X</t>
  </si>
  <si>
    <t>Cricket_Z</t>
  </si>
  <si>
    <t>uWaveGestureLibrary_Z</t>
  </si>
  <si>
    <t>uWaveGestureLibrary_Y</t>
  </si>
  <si>
    <t>uWaveGestureLibrary_X</t>
  </si>
  <si>
    <t>NonInvasiveFatalECG_Thorax1</t>
  </si>
  <si>
    <t>NonInvasiveFatalECG_Thorax2</t>
  </si>
  <si>
    <t>Passgraph</t>
  </si>
  <si>
    <t>Arrowhead</t>
  </si>
  <si>
    <t>shield</t>
  </si>
  <si>
    <t>wheat</t>
  </si>
  <si>
    <t>FordA</t>
  </si>
  <si>
    <t>FordB</t>
  </si>
  <si>
    <t>HandOutlines</t>
  </si>
  <si>
    <t>ARSim</t>
  </si>
  <si>
    <t>Earthquakes</t>
  </si>
  <si>
    <t>BeetleFly</t>
  </si>
  <si>
    <t>BirdChicken</t>
  </si>
  <si>
    <t>Otoliths</t>
  </si>
  <si>
    <t>toe_segmentation1</t>
  </si>
  <si>
    <t>stig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</si>
</sst>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2" fontId="4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7" fontId="4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6" fontId="4" fillId="0" borderId="0" xfId="1" applyNumberFormat="1" applyFont="1"/>
    <xf numFmtId="166" fontId="0" fillId="0" borderId="0" xfId="1" applyNumberFormat="1" applyFont="1"/>
    <xf numFmtId="166" fontId="0" fillId="0" borderId="0" xfId="0" applyNumberFormat="1" applyFont="1"/>
    <xf numFmtId="166" fontId="6" fillId="0" borderId="0" xfId="0" applyNumberFormat="1" applyFont="1"/>
    <xf numFmtId="2" fontId="2" fillId="0" borderId="0" xfId="1" applyNumberFormat="1" applyFont="1"/>
    <xf numFmtId="0" fontId="6" fillId="0" borderId="0" xfId="0" applyFont="1"/>
  </cellXfs>
  <cellStyles count="1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Prozent" xfId="1" builtinId="5"/>
    <cellStyle name="Standard" xfId="0" builtinId="0"/>
  </cellStyles>
  <dxfs count="2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zoomScale="85" zoomScaleNormal="85" zoomScalePageLayoutView="85" workbookViewId="0">
      <selection activeCell="AE32" sqref="AE32"/>
    </sheetView>
  </sheetViews>
  <sheetFormatPr baseColWidth="10" defaultColWidth="9.1640625" defaultRowHeight="14" x14ac:dyDescent="0"/>
  <cols>
    <col min="1" max="1" width="24.33203125" customWidth="1"/>
    <col min="2" max="2" width="6.83203125" customWidth="1"/>
    <col min="3" max="3" width="7" style="7" customWidth="1"/>
    <col min="4" max="4" width="6" style="7" customWidth="1"/>
    <col min="5" max="5" width="6.6640625" style="7" customWidth="1"/>
    <col min="6" max="6" width="4.83203125" style="7" customWidth="1"/>
    <col min="7" max="7" width="7.83203125" style="8" customWidth="1"/>
    <col min="8" max="8" width="5.33203125" customWidth="1"/>
    <col min="9" max="9" width="3.6640625" customWidth="1"/>
    <col min="10" max="10" width="7.83203125" style="8" customWidth="1"/>
    <col min="11" max="11" width="5.33203125" style="9" customWidth="1"/>
    <col min="12" max="12" width="3.6640625" style="9" customWidth="1"/>
    <col min="13" max="13" width="7.83203125" style="10" customWidth="1"/>
    <col min="14" max="14" width="5.33203125" customWidth="1"/>
    <col min="15" max="15" width="3.6640625" customWidth="1"/>
    <col min="16" max="16" width="7.83203125" customWidth="1"/>
    <col min="17" max="17" width="5.33203125" customWidth="1"/>
    <col min="18" max="18" width="3.6640625" customWidth="1"/>
    <col min="19" max="19" width="7.83203125" customWidth="1"/>
    <col min="20" max="20" width="5.33203125" customWidth="1"/>
    <col min="21" max="21" width="3.6640625" customWidth="1"/>
    <col min="22" max="22" width="7.83203125" customWidth="1"/>
    <col min="23" max="23" width="5.33203125" customWidth="1"/>
    <col min="24" max="24" width="3.6640625" customWidth="1"/>
    <col min="25" max="25" width="7.83203125" customWidth="1"/>
    <col min="26" max="26" width="5.33203125" customWidth="1"/>
    <col min="27" max="27" width="3.6640625" customWidth="1"/>
    <col min="28" max="28" width="7.83203125" customWidth="1"/>
    <col min="29" max="29" width="5.33203125" customWidth="1"/>
    <col min="30" max="30" width="9.1640625" customWidth="1"/>
  </cols>
  <sheetData>
    <row r="1" spans="1:30" s="1" customFormat="1" ht="105" customHeight="1">
      <c r="C1" s="2"/>
      <c r="D1" s="2"/>
      <c r="E1" s="2"/>
      <c r="F1" s="2"/>
      <c r="G1" s="26" t="s">
        <v>42</v>
      </c>
      <c r="H1" s="26"/>
      <c r="J1" s="27" t="s">
        <v>41</v>
      </c>
      <c r="K1" s="27"/>
      <c r="L1" s="3"/>
      <c r="M1" s="27" t="s">
        <v>46</v>
      </c>
      <c r="N1" s="27"/>
      <c r="P1" s="27" t="s">
        <v>51</v>
      </c>
      <c r="Q1" s="27"/>
      <c r="S1" s="25" t="s">
        <v>44</v>
      </c>
      <c r="T1" s="25"/>
      <c r="V1" s="25" t="s">
        <v>45</v>
      </c>
      <c r="W1" s="25"/>
      <c r="Y1" s="25" t="s">
        <v>50</v>
      </c>
      <c r="Z1" s="25"/>
      <c r="AA1" s="20"/>
      <c r="AB1" s="25" t="s">
        <v>52</v>
      </c>
      <c r="AC1" s="25"/>
      <c r="AD1" s="21"/>
    </row>
    <row r="2" spans="1:30" s="4" customFormat="1">
      <c r="A2" s="4" t="s">
        <v>0</v>
      </c>
      <c r="B2" s="4" t="s">
        <v>1</v>
      </c>
      <c r="C2" s="5" t="s">
        <v>2</v>
      </c>
      <c r="D2" s="5" t="s">
        <v>47</v>
      </c>
      <c r="E2" s="5" t="s">
        <v>3</v>
      </c>
      <c r="F2" s="5"/>
      <c r="G2" s="6" t="s">
        <v>4</v>
      </c>
      <c r="H2" s="1" t="s">
        <v>43</v>
      </c>
      <c r="I2" s="1"/>
      <c r="J2" s="6" t="s">
        <v>4</v>
      </c>
      <c r="K2" s="1" t="s">
        <v>43</v>
      </c>
      <c r="L2" s="1"/>
      <c r="M2" s="6" t="s">
        <v>4</v>
      </c>
      <c r="N2" s="1" t="s">
        <v>43</v>
      </c>
      <c r="O2" s="1"/>
      <c r="P2" s="17" t="s">
        <v>4</v>
      </c>
      <c r="Q2" s="1" t="s">
        <v>43</v>
      </c>
      <c r="R2" s="1"/>
      <c r="S2" s="17" t="s">
        <v>4</v>
      </c>
      <c r="T2" s="1" t="s">
        <v>43</v>
      </c>
      <c r="U2" s="1"/>
      <c r="V2" s="6" t="s">
        <v>4</v>
      </c>
      <c r="W2" s="1" t="s">
        <v>43</v>
      </c>
      <c r="X2" s="1"/>
      <c r="Y2" s="18" t="s">
        <v>4</v>
      </c>
      <c r="Z2" s="19" t="s">
        <v>43</v>
      </c>
      <c r="AA2" s="19"/>
      <c r="AB2" s="19" t="s">
        <v>4</v>
      </c>
      <c r="AC2" s="19" t="s">
        <v>43</v>
      </c>
      <c r="AD2" s="19"/>
    </row>
    <row r="3" spans="1:30">
      <c r="A3" t="s">
        <v>5</v>
      </c>
      <c r="B3">
        <v>4</v>
      </c>
      <c r="C3" s="7">
        <v>1000</v>
      </c>
      <c r="D3" s="7">
        <v>4000</v>
      </c>
      <c r="E3" s="7">
        <v>128</v>
      </c>
      <c r="G3" s="22">
        <v>0.53900000000000003</v>
      </c>
      <c r="H3">
        <f>RANK(G3,($G3,$J3,$M3,$P3,$S3,$V3,$AB3,$Y3))</f>
        <v>8</v>
      </c>
      <c r="J3" s="22">
        <v>0.88652500000000001</v>
      </c>
      <c r="K3">
        <f>RANK(J3,($G3,$J3,$M3,$P3,$S3,$V3,$AB3,$Y3))</f>
        <v>5</v>
      </c>
      <c r="L3"/>
      <c r="M3" s="28">
        <v>0.91</v>
      </c>
      <c r="N3">
        <f>RANK(M3,($G3,$J3,$M3,$P3,$S3,$V3,$AB3,$Y3))</f>
        <v>4</v>
      </c>
      <c r="P3" s="29">
        <v>0.99850000000000005</v>
      </c>
      <c r="Q3">
        <f>RANK(P3,($G3,$J3,$M3,$P3,$S3,$V3,$AB3,$Y3))</f>
        <v>1</v>
      </c>
      <c r="S3" s="29">
        <v>0.93425000000000002</v>
      </c>
      <c r="T3">
        <f>RANK(S3,($G3,$J3,$M3,$P3,$S3,$V3,$AB3,$Y3))</f>
        <v>3</v>
      </c>
      <c r="U3" s="13"/>
      <c r="V3" s="29">
        <v>0.77449999999999997</v>
      </c>
      <c r="W3">
        <f>RANK(V3,($G3,$J3,$M3,$P3,$S3,$V3,$AB3,$Y3))</f>
        <v>7</v>
      </c>
      <c r="X3" s="13"/>
      <c r="Y3" s="28">
        <v>0.871</v>
      </c>
      <c r="Z3">
        <f>RANK(Y3,($G3,$J3,$M3,$P3,$S3,$V3,$AB3,$Y3))</f>
        <v>6</v>
      </c>
      <c r="AA3" s="24"/>
      <c r="AB3" s="29">
        <v>0.996</v>
      </c>
      <c r="AC3">
        <f>RANK(AB3,($G3,$J3,$M3,$P3,$S3,$V3,$AB3,$Y3))</f>
        <v>2</v>
      </c>
    </row>
    <row r="4" spans="1:30">
      <c r="A4" t="s">
        <v>6</v>
      </c>
      <c r="B4">
        <v>3</v>
      </c>
      <c r="C4">
        <v>467</v>
      </c>
      <c r="D4">
        <v>3840</v>
      </c>
      <c r="E4">
        <v>166</v>
      </c>
      <c r="G4" s="23">
        <v>0.61848999999999998</v>
      </c>
      <c r="H4">
        <f>RANK(G4,($G4,$J4,$M4,$P4,$S4,$V4,$AB4,$Y4))</f>
        <v>6</v>
      </c>
      <c r="J4" s="23">
        <v>0.58309899999999992</v>
      </c>
      <c r="K4">
        <f>RANK(J4,($G4,$J4,$M4,$P4,$S4,$V4,$AB4,$Y4))</f>
        <v>7</v>
      </c>
      <c r="L4"/>
      <c r="M4" s="29">
        <v>0.65</v>
      </c>
      <c r="N4">
        <f>RANK(M4,($G4,$J4,$M4,$P4,$S4,$V4,$AB4,$Y4))</f>
        <v>4</v>
      </c>
      <c r="P4" s="29">
        <v>0.65</v>
      </c>
      <c r="Q4">
        <f>RANK(P4,($G4,$J4,$M4,$P4,$S4,$V4,$AB4,$Y4))</f>
        <v>4</v>
      </c>
      <c r="S4" s="29">
        <v>0.89766000000000001</v>
      </c>
      <c r="T4">
        <f>RANK(S4,($G4,$J4,$M4,$P4,$S4,$V4,$AB4,$Y4))</f>
        <v>1</v>
      </c>
      <c r="U4" s="13"/>
      <c r="V4" s="29">
        <v>0.71094000000000002</v>
      </c>
      <c r="W4">
        <f>RANK(V4,($G4,$J4,$M4,$P4,$S4,$V4,$AB4,$Y4))</f>
        <v>2</v>
      </c>
      <c r="X4" s="13"/>
      <c r="Y4" s="29"/>
      <c r="AB4" s="29">
        <v>0.65999999999999903</v>
      </c>
      <c r="AC4">
        <f>RANK(AB4,($G4,$J4,$M4,$P4,$S4,$V4,$AB4,$Y4))</f>
        <v>3</v>
      </c>
    </row>
    <row r="5" spans="1:30">
      <c r="A5" t="s">
        <v>7</v>
      </c>
      <c r="B5">
        <v>2</v>
      </c>
      <c r="C5">
        <v>1000</v>
      </c>
      <c r="D5">
        <v>6174</v>
      </c>
      <c r="E5">
        <v>152</v>
      </c>
      <c r="G5" s="23">
        <v>0.99880000000000002</v>
      </c>
      <c r="H5">
        <f>RANK(G5,($G5,$J5,$M5,$P5,$S5,$V5,$AB5,$Y5))</f>
        <v>2</v>
      </c>
      <c r="J5" s="23">
        <v>0.9964400000000001</v>
      </c>
      <c r="K5">
        <f>RANK(J5,($G5,$J5,$M5,$P5,$S5,$V5,$AB5,$Y5))</f>
        <v>4</v>
      </c>
      <c r="L5"/>
      <c r="M5" s="29">
        <v>0.995</v>
      </c>
      <c r="N5">
        <f>RANK(M5,($G5,$J5,$M5,$P5,$S5,$V5,$AB5,$Y5))</f>
        <v>6</v>
      </c>
      <c r="P5" s="29">
        <v>0.995</v>
      </c>
      <c r="Q5">
        <f>RANK(P5,($G5,$J5,$M5,$P5,$S5,$V5,$AB5,$Y5))</f>
        <v>6</v>
      </c>
      <c r="S5" s="29">
        <v>0.99626999999999999</v>
      </c>
      <c r="T5">
        <f>RANK(S5,($G5,$J5,$M5,$P5,$S5,$V5,$AB5,$Y5))</f>
        <v>5</v>
      </c>
      <c r="U5" s="13"/>
      <c r="V5" s="29">
        <v>0.98670000000000002</v>
      </c>
      <c r="W5">
        <f>RANK(V5,($G5,$J5,$M5,$P5,$S5,$V5,$AB5,$Y5))</f>
        <v>8</v>
      </c>
      <c r="X5" s="13"/>
      <c r="Y5" s="29">
        <v>0.997</v>
      </c>
      <c r="Z5">
        <f>RANK(Y5,($G5,$J5,$M5,$P5,$S5,$V5,$AB5,$Y5))</f>
        <v>3</v>
      </c>
      <c r="AA5" s="24"/>
      <c r="AB5" s="29">
        <v>0.999</v>
      </c>
      <c r="AC5">
        <f>RANK(AB5,($G5,$J5,$M5,$P5,$S5,$V5,$AB5,$Y5))</f>
        <v>1</v>
      </c>
    </row>
    <row r="6" spans="1:30">
      <c r="A6" t="s">
        <v>8</v>
      </c>
      <c r="B6">
        <v>10</v>
      </c>
      <c r="C6" s="7">
        <v>381</v>
      </c>
      <c r="D6" s="7">
        <v>760</v>
      </c>
      <c r="E6" s="7">
        <v>99</v>
      </c>
      <c r="G6" s="22">
        <v>0.58684199999999997</v>
      </c>
      <c r="H6">
        <f>RANK(G6,($G6,$J6,$M6,$P6,$S6,$V6,$AB6,$Y6))</f>
        <v>6</v>
      </c>
      <c r="J6" s="22">
        <v>0.56697299999999995</v>
      </c>
      <c r="K6">
        <f>RANK(J6,($G6,$J6,$M6,$P6,$S6,$V6,$AB6,$Y6))</f>
        <v>7</v>
      </c>
      <c r="L6"/>
      <c r="M6" s="28">
        <v>0.68399999999999994</v>
      </c>
      <c r="N6">
        <f>RANK(M6,($G6,$J6,$M6,$P6,$S6,$V6,$AB6,$Y6))</f>
        <v>5</v>
      </c>
      <c r="P6" s="29">
        <v>0.747</v>
      </c>
      <c r="Q6">
        <f>RANK(P6,($G6,$J6,$M6,$P6,$S6,$V6,$AB6,$Y6))</f>
        <v>1</v>
      </c>
      <c r="S6" s="29">
        <v>0.71841999999999995</v>
      </c>
      <c r="T6">
        <f>RANK(S6,($G6,$J6,$M6,$P6,$S6,$V6,$AB6,$Y6))</f>
        <v>2</v>
      </c>
      <c r="U6" s="13"/>
      <c r="V6" s="29">
        <v>0.70789000000000002</v>
      </c>
      <c r="W6">
        <f>RANK(V6,($G6,$J6,$M6,$P6,$S6,$V6,$AB6,$Y6))</f>
        <v>4</v>
      </c>
      <c r="X6" s="13"/>
      <c r="Y6" s="28"/>
      <c r="AB6" s="29">
        <v>0.71199999999999997</v>
      </c>
      <c r="AC6">
        <f>RANK(AB6,($G6,$J6,$M6,$P6,$S6,$V6,$AB6,$Y6))</f>
        <v>3</v>
      </c>
    </row>
    <row r="7" spans="1:30">
      <c r="A7" t="s">
        <v>9</v>
      </c>
      <c r="B7">
        <v>14</v>
      </c>
      <c r="C7" s="7">
        <v>560</v>
      </c>
      <c r="D7" s="7">
        <v>1690</v>
      </c>
      <c r="E7" s="7">
        <v>131</v>
      </c>
      <c r="G7" s="22">
        <v>0.65858000000000005</v>
      </c>
      <c r="H7">
        <f>RANK(G7,($G7,$J7,$M7,$P7,$S7,$V7,$AB7,$Y7))</f>
        <v>7</v>
      </c>
      <c r="J7" s="22">
        <v>0.5893489999999999</v>
      </c>
      <c r="K7">
        <f>RANK(J7,($G7,$J7,$M7,$P7,$S7,$V7,$AB7,$Y7))</f>
        <v>8</v>
      </c>
      <c r="L7"/>
      <c r="M7" s="28">
        <v>0.71399999999999997</v>
      </c>
      <c r="N7">
        <f>RANK(M7,($G7,$J7,$M7,$P7,$S7,$V7,$AB7,$Y7))</f>
        <v>6</v>
      </c>
      <c r="P7" s="29">
        <v>0.80800000000000005</v>
      </c>
      <c r="Q7">
        <f>RANK(P7,($G7,$J7,$M7,$P7,$S7,$V7,$AB7,$Y7))</f>
        <v>1</v>
      </c>
      <c r="S7" s="29">
        <v>0.74911000000000005</v>
      </c>
      <c r="T7">
        <f>RANK(S7,($G7,$J7,$M7,$P7,$S7,$V7,$AB7,$Y7))</f>
        <v>5</v>
      </c>
      <c r="U7" s="13"/>
      <c r="V7" s="29">
        <v>0.76271999999999995</v>
      </c>
      <c r="W7">
        <f>RANK(V7,($G7,$J7,$M7,$P7,$S7,$V7,$AB7,$Y7))</f>
        <v>4</v>
      </c>
      <c r="X7" s="13"/>
      <c r="Y7" s="28">
        <v>0.78100000000000003</v>
      </c>
      <c r="Z7">
        <f>RANK(Y7,($G7,$J7,$M7,$P7,$S7,$V7,$AB7,$Y7))</f>
        <v>3</v>
      </c>
      <c r="AA7" s="24"/>
      <c r="AB7" s="29">
        <v>0.79</v>
      </c>
      <c r="AC7">
        <f>RANK(AB7,($G7,$J7,$M7,$P7,$S7,$V7,$AB7,$Y7))</f>
        <v>2</v>
      </c>
    </row>
    <row r="8" spans="1:30">
      <c r="A8" t="s">
        <v>10</v>
      </c>
      <c r="B8">
        <v>6</v>
      </c>
      <c r="C8" s="7">
        <v>200</v>
      </c>
      <c r="D8" s="7">
        <v>242</v>
      </c>
      <c r="E8" s="7">
        <v>427</v>
      </c>
      <c r="G8" s="22">
        <v>0.68594999999999995</v>
      </c>
      <c r="H8">
        <f>RANK(G8,($G8,$J8,$M8,$P8,$S8,$V8,$AB8,$Y8))</f>
        <v>3</v>
      </c>
      <c r="J8" s="22">
        <v>0.64090900000000006</v>
      </c>
      <c r="K8">
        <f>RANK(J8,($G8,$J8,$M8,$P8,$S8,$V8,$AB8,$Y8))</f>
        <v>4</v>
      </c>
      <c r="L8"/>
      <c r="M8" s="28">
        <v>0.51700000000000002</v>
      </c>
      <c r="N8">
        <f>RANK(M8,($G8,$J8,$M8,$P8,$S8,$V8,$AB8,$Y8))</f>
        <v>7</v>
      </c>
      <c r="P8" s="29">
        <v>0.61599999999999999</v>
      </c>
      <c r="Q8">
        <f>RANK(P8,($G8,$J8,$M8,$P8,$S8,$V8,$AB8,$Y8))</f>
        <v>5</v>
      </c>
      <c r="S8" s="29">
        <v>0.56611999999999996</v>
      </c>
      <c r="T8">
        <f>RANK(S8,($G8,$J8,$M8,$P8,$S8,$V8,$AB8,$Y8))</f>
        <v>6</v>
      </c>
      <c r="U8" s="13"/>
      <c r="V8" s="29">
        <v>0.49174000000000001</v>
      </c>
      <c r="W8">
        <f>RANK(V8,($G8,$J8,$M8,$P8,$S8,$V8,$AB8,$Y8))</f>
        <v>8</v>
      </c>
      <c r="X8" s="13"/>
      <c r="Y8" s="28">
        <v>0.74399999999999999</v>
      </c>
      <c r="Z8">
        <f>RANK(Y8,($G8,$J8,$M8,$P8,$S8,$V8,$AB8,$Y8))</f>
        <v>2</v>
      </c>
      <c r="AA8" s="24"/>
      <c r="AB8" s="29">
        <v>0.98799999999999999</v>
      </c>
      <c r="AC8">
        <f>RANK(AB8,($G8,$J8,$M8,$P8,$S8,$V8,$AB8,$Y8))</f>
        <v>1</v>
      </c>
    </row>
    <row r="9" spans="1:30">
      <c r="A9" t="s">
        <v>11</v>
      </c>
      <c r="B9">
        <v>37</v>
      </c>
      <c r="C9">
        <v>390</v>
      </c>
      <c r="D9">
        <v>391</v>
      </c>
      <c r="E9">
        <v>176</v>
      </c>
      <c r="G9" s="23">
        <v>0.58567800000000003</v>
      </c>
      <c r="H9">
        <f>RANK(G9,($G9,$J9,$M9,$P9,$S9,$V9,$AB9,$Y9))</f>
        <v>6</v>
      </c>
      <c r="J9" s="23">
        <v>0.485933</v>
      </c>
      <c r="K9">
        <f>RANK(J9,($G9,$J9,$M9,$P9,$S9,$V9,$AB9,$Y9))</f>
        <v>8</v>
      </c>
      <c r="L9"/>
      <c r="M9" s="29">
        <v>0.61099999999999999</v>
      </c>
      <c r="N9">
        <f>RANK(M9,($G9,$J9,$M9,$P9,$S9,$V9,$AB9,$Y9))</f>
        <v>4</v>
      </c>
      <c r="P9" s="29">
        <v>0.60899999999999999</v>
      </c>
      <c r="Q9">
        <f>RANK(P9,($G9,$J9,$M9,$P9,$S9,$V9,$AB9,$Y9))</f>
        <v>5</v>
      </c>
      <c r="S9" s="29">
        <v>0.74936000000000003</v>
      </c>
      <c r="T9">
        <f>RANK(S9,($G9,$J9,$M9,$P9,$S9,$V9,$AB9,$Y9))</f>
        <v>2</v>
      </c>
      <c r="U9" s="13"/>
      <c r="V9" s="29">
        <v>0.63683000000000001</v>
      </c>
      <c r="W9">
        <f>RANK(V9,($G9,$J9,$M9,$P9,$S9,$V9,$AB9,$Y9))</f>
        <v>3</v>
      </c>
      <c r="X9" s="13"/>
      <c r="Y9" s="28">
        <v>0.56800000000000006</v>
      </c>
      <c r="Z9">
        <f>RANK(Y9,($G9,$J9,$M9,$P9,$S9,$V9,$AB9,$Y9))</f>
        <v>7</v>
      </c>
      <c r="AA9" s="24"/>
      <c r="AB9" s="29">
        <v>0.78</v>
      </c>
      <c r="AC9">
        <f>RANK(AB9,($G9,$J9,$M9,$P9,$S9,$V9,$AB9,$Y9))</f>
        <v>1</v>
      </c>
    </row>
    <row r="10" spans="1:30">
      <c r="A10" t="s">
        <v>12</v>
      </c>
      <c r="B10">
        <v>15</v>
      </c>
      <c r="C10">
        <v>500</v>
      </c>
      <c r="D10">
        <v>625</v>
      </c>
      <c r="E10">
        <v>128</v>
      </c>
      <c r="G10" s="23">
        <v>0.81279999999999997</v>
      </c>
      <c r="H10">
        <f>RANK(G10,($G10,$J10,$M10,$P10,$S10,$V10,$AB10,$Y10))</f>
        <v>5</v>
      </c>
      <c r="J10" s="23">
        <v>0.73071999999999993</v>
      </c>
      <c r="K10">
        <f>RANK(J10,($G10,$J10,$M10,$P10,$S10,$V10,$AB10,$Y10))</f>
        <v>8</v>
      </c>
      <c r="L10"/>
      <c r="M10" s="29">
        <v>0.78700000000000003</v>
      </c>
      <c r="N10">
        <f>RANK(M10,($G10,$J10,$M10,$P10,$S10,$V10,$AB10,$Y10))</f>
        <v>7</v>
      </c>
      <c r="P10" s="29">
        <v>0.84299999999999997</v>
      </c>
      <c r="Q10">
        <f>RANK(P10,($G10,$J10,$M10,$P10,$S10,$V10,$AB10,$Y10))</f>
        <v>4</v>
      </c>
      <c r="S10" s="29">
        <v>0.90400000000000003</v>
      </c>
      <c r="T10">
        <f>RANK(S10,($G10,$J10,$M10,$P10,$S10,$V10,$AB10,$Y10))</f>
        <v>2</v>
      </c>
      <c r="U10" s="13"/>
      <c r="V10" s="29">
        <v>0.87360000000000004</v>
      </c>
      <c r="W10">
        <f>RANK(V10,($G10,$J10,$M10,$P10,$S10,$V10,$AB10,$Y10))</f>
        <v>3</v>
      </c>
      <c r="X10" s="13"/>
      <c r="Y10" s="29">
        <v>0.80200000000000005</v>
      </c>
      <c r="Z10">
        <f>RANK(Y10,($G10,$J10,$M10,$P10,$S10,$V10,$AB10,$Y10))</f>
        <v>6</v>
      </c>
      <c r="AA10" s="24"/>
      <c r="AB10" s="29">
        <v>0.92800000000000005</v>
      </c>
      <c r="AC10">
        <f>RANK(AB10,($G10,$J10,$M10,$P10,$S10,$V10,$AB10,$Y10))</f>
        <v>1</v>
      </c>
    </row>
    <row r="11" spans="1:30">
      <c r="A11" t="s">
        <v>13</v>
      </c>
      <c r="B11">
        <v>2</v>
      </c>
      <c r="C11">
        <v>300</v>
      </c>
      <c r="D11">
        <v>3000</v>
      </c>
      <c r="E11">
        <v>426</v>
      </c>
      <c r="G11" s="23">
        <v>0.74</v>
      </c>
      <c r="H11">
        <f>RANK(G11,($G11,$J11,$M11,$P11,$S11,$V11,$AB11,$Y11))</f>
        <v>8</v>
      </c>
      <c r="J11" s="23">
        <v>0.75066600000000006</v>
      </c>
      <c r="K11">
        <f>RANK(J11,($G11,$J11,$M11,$P11,$S11,$V11,$AB11,$Y11))</f>
        <v>7</v>
      </c>
      <c r="L11"/>
      <c r="M11" s="29">
        <v>0.83</v>
      </c>
      <c r="N11">
        <f>RANK(M11,($G11,$J11,$M11,$P11,$S11,$V11,$AB11,$Y11))</f>
        <v>3</v>
      </c>
      <c r="P11" s="29">
        <v>0.84499999999999997</v>
      </c>
      <c r="Q11">
        <f>RANK(P11,($G11,$J11,$M11,$P11,$S11,$V11,$AB11,$Y11))</f>
        <v>2</v>
      </c>
      <c r="S11" s="29">
        <v>0.80767</v>
      </c>
      <c r="T11">
        <f>RANK(S11,($G11,$J11,$M11,$P11,$S11,$V11,$AB11,$Y11))</f>
        <v>5</v>
      </c>
      <c r="U11" s="13"/>
      <c r="V11" s="29">
        <v>0.78932999999999998</v>
      </c>
      <c r="W11">
        <f>RANK(V11,($G11,$J11,$M11,$P11,$S11,$V11,$AB11,$Y11))</f>
        <v>6</v>
      </c>
      <c r="X11" s="13"/>
      <c r="Y11" s="28">
        <v>0.83</v>
      </c>
      <c r="Z11">
        <f>RANK(Y11,($G11,$J11,$M11,$P11,$S11,$V11,$AB11,$Y11))</f>
        <v>3</v>
      </c>
      <c r="AA11" s="24"/>
      <c r="AB11" s="29">
        <v>0.91900000000000004</v>
      </c>
      <c r="AC11">
        <f>RANK(AB11,($G11,$J11,$M11,$P11,$S11,$V11,$AB11,$Y11))</f>
        <v>1</v>
      </c>
    </row>
    <row r="12" spans="1:30">
      <c r="A12" t="s">
        <v>14</v>
      </c>
      <c r="B12">
        <v>7</v>
      </c>
      <c r="C12">
        <v>175</v>
      </c>
      <c r="D12">
        <v>175</v>
      </c>
      <c r="E12">
        <v>463</v>
      </c>
      <c r="G12" s="23">
        <v>0.77710000000000001</v>
      </c>
      <c r="H12">
        <f>RANK(G12,($G12,$J12,$M12,$P12,$S12,$V12,$AB12,$Y12))</f>
        <v>8</v>
      </c>
      <c r="J12" s="23">
        <v>0.80279999999999996</v>
      </c>
      <c r="K12">
        <f>RANK(J12,($G12,$J12,$M12,$P12,$S12,$V12,$AB12,$Y12))</f>
        <v>5</v>
      </c>
      <c r="L12"/>
      <c r="M12" s="29">
        <v>0.78300000000000003</v>
      </c>
      <c r="N12">
        <f>RANK(M12,($G12,$J12,$M12,$P12,$S12,$V12,$AB12,$Y12))</f>
        <v>6</v>
      </c>
      <c r="P12" s="29">
        <v>0.84</v>
      </c>
      <c r="Q12">
        <f>RANK(P12,($G12,$J12,$M12,$P12,$S12,$V12,$AB12,$Y12))</f>
        <v>4</v>
      </c>
      <c r="S12" s="29">
        <v>0.87429000000000001</v>
      </c>
      <c r="T12">
        <f>RANK(S12,($G12,$J12,$M12,$P12,$S12,$V12,$AB12,$Y12))</f>
        <v>3</v>
      </c>
      <c r="U12" s="13"/>
      <c r="V12" s="29">
        <v>0.77714000000000005</v>
      </c>
      <c r="W12">
        <f>RANK(V12,($G12,$J12,$M12,$P12,$S12,$V12,$AB12,$Y12))</f>
        <v>7</v>
      </c>
      <c r="X12" s="13"/>
      <c r="Y12" s="28">
        <v>0.92600000000000005</v>
      </c>
      <c r="Z12">
        <f>RANK(Y12,($G12,$J12,$M12,$P12,$S12,$V12,$AB12,$Y12))</f>
        <v>2</v>
      </c>
      <c r="AA12" s="24"/>
      <c r="AB12" s="29">
        <v>0.98899999999999999</v>
      </c>
      <c r="AC12">
        <f>RANK(AB12,($G12,$J12,$M12,$P12,$S12,$V12,$AB12,$Y12))</f>
        <v>1</v>
      </c>
    </row>
    <row r="13" spans="1:30">
      <c r="A13" t="s">
        <v>15</v>
      </c>
      <c r="B13">
        <v>7</v>
      </c>
      <c r="C13">
        <v>70</v>
      </c>
      <c r="D13">
        <v>73</v>
      </c>
      <c r="E13">
        <v>319</v>
      </c>
      <c r="G13" s="23">
        <v>0.54794500000000002</v>
      </c>
      <c r="H13">
        <f>RANK(G13,($G13,$J13,$M13,$P13,$S13,$V13,$AB13,$Y13))</f>
        <v>7</v>
      </c>
      <c r="J13" s="23">
        <v>0.59726099999999993</v>
      </c>
      <c r="K13">
        <f>RANK(J13,($G13,$J13,$M13,$P13,$S13,$V13,$AB13,$Y13))</f>
        <v>5</v>
      </c>
      <c r="L13"/>
      <c r="M13" s="29">
        <v>0.57499999999999996</v>
      </c>
      <c r="N13">
        <f>RANK(M13,($G13,$J13,$M13,$P13,$S13,$V13,$AB13,$Y13))</f>
        <v>6</v>
      </c>
      <c r="P13" s="29">
        <v>0.71199999999999997</v>
      </c>
      <c r="Q13">
        <f>RANK(P13,($G13,$J13,$M13,$P13,$S13,$V13,$AB13,$Y13))</f>
        <v>2</v>
      </c>
      <c r="S13" s="29">
        <v>0.63014000000000003</v>
      </c>
      <c r="T13">
        <f>RANK(S13,($G13,$J13,$M13,$P13,$S13,$V13,$AB13,$Y13))</f>
        <v>4</v>
      </c>
      <c r="U13" s="13"/>
      <c r="V13" s="29">
        <v>0.72602999999999995</v>
      </c>
      <c r="W13">
        <f>RANK(V13,($G13,$J13,$M13,$P13,$S13,$V13,$AB13,$Y13))</f>
        <v>1</v>
      </c>
      <c r="X13" s="13"/>
      <c r="Y13" s="29">
        <v>0.53400000000000003</v>
      </c>
      <c r="Z13">
        <f>RANK(Y13,($G13,$J13,$M13,$P13,$S13,$V13,$AB13,$Y13))</f>
        <v>8</v>
      </c>
      <c r="AA13" s="24"/>
      <c r="AB13" s="29">
        <v>0.65799999999999903</v>
      </c>
      <c r="AC13">
        <f>RANK(AB13,($G13,$J13,$M13,$P13,$S13,$V13,$AB13,$Y13))</f>
        <v>3</v>
      </c>
    </row>
    <row r="14" spans="1:30">
      <c r="A14" t="s">
        <v>16</v>
      </c>
      <c r="B14">
        <v>2</v>
      </c>
      <c r="C14">
        <v>60</v>
      </c>
      <c r="D14">
        <v>61</v>
      </c>
      <c r="E14">
        <v>637</v>
      </c>
      <c r="G14" s="23">
        <v>0.42623</v>
      </c>
      <c r="H14">
        <f>RANK(G14,($G14,$J14,$M14,$P14,$S14,$V14,$AB14,$Y14))</f>
        <v>8</v>
      </c>
      <c r="J14" s="23">
        <v>0.70491699999999979</v>
      </c>
      <c r="K14">
        <f>RANK(J14,($G14,$J14,$M14,$P14,$S14,$V14,$AB14,$Y14))</f>
        <v>7</v>
      </c>
      <c r="L14"/>
      <c r="M14" s="29">
        <v>0.754</v>
      </c>
      <c r="N14">
        <f>RANK(M14,($G14,$J14,$M14,$P14,$S14,$V14,$AB14,$Y14))</f>
        <v>4</v>
      </c>
      <c r="P14" s="29">
        <v>0.86899999999999999</v>
      </c>
      <c r="Q14">
        <f>RANK(P14,($G14,$J14,$M14,$P14,$S14,$V14,$AB14,$Y14))</f>
        <v>1</v>
      </c>
      <c r="S14" s="29">
        <v>0.72131000000000001</v>
      </c>
      <c r="T14">
        <f>RANK(S14,($G14,$J14,$M14,$P14,$S14,$V14,$AB14,$Y14))</f>
        <v>6</v>
      </c>
      <c r="U14" s="13"/>
      <c r="V14" s="29">
        <v>0.73770000000000002</v>
      </c>
      <c r="W14">
        <f>RANK(V14,($G14,$J14,$M14,$P14,$S14,$V14,$AB14,$Y14))</f>
        <v>5</v>
      </c>
      <c r="X14" s="13"/>
      <c r="Y14" s="29">
        <v>0.83599999999999997</v>
      </c>
      <c r="Z14">
        <f>RANK(Y14,($G14,$J14,$M14,$P14,$S14,$V14,$AB14,$Y14))</f>
        <v>3</v>
      </c>
      <c r="AA14" s="24"/>
      <c r="AB14" s="29">
        <v>0.85199999999999998</v>
      </c>
      <c r="AC14">
        <f>RANK(AB14,($G14,$J14,$M14,$P14,$S14,$V14,$AB14,$Y14))</f>
        <v>2</v>
      </c>
    </row>
    <row r="15" spans="1:30">
      <c r="A15" t="s">
        <v>17</v>
      </c>
      <c r="B15">
        <v>4</v>
      </c>
      <c r="C15">
        <v>100</v>
      </c>
      <c r="D15">
        <v>100</v>
      </c>
      <c r="E15">
        <v>275</v>
      </c>
      <c r="G15" s="23">
        <v>1</v>
      </c>
      <c r="H15">
        <f>RANK(G15,($G15,$J15,$M15,$P15,$S15,$V15,$AB15,$Y15))</f>
        <v>1</v>
      </c>
      <c r="J15" s="23">
        <v>0.998</v>
      </c>
      <c r="K15">
        <f>RANK(J15,($G15,$J15,$M15,$P15,$S15,$V15,$AB15,$Y15))</f>
        <v>4</v>
      </c>
      <c r="L15"/>
      <c r="M15" s="29">
        <v>0.76</v>
      </c>
      <c r="N15">
        <f>RANK(M15,($G15,$J15,$M15,$P15,$S15,$V15,$AB15,$Y15))</f>
        <v>8</v>
      </c>
      <c r="P15" s="29">
        <v>0.99</v>
      </c>
      <c r="Q15">
        <f>RANK(P15,($G15,$J15,$M15,$P15,$S15,$V15,$AB15,$Y15))</f>
        <v>5</v>
      </c>
      <c r="S15" s="29">
        <v>0.81</v>
      </c>
      <c r="T15">
        <f>RANK(S15,($G15,$J15,$M15,$P15,$S15,$V15,$AB15,$Y15))</f>
        <v>7</v>
      </c>
      <c r="U15" s="13"/>
      <c r="V15" s="29">
        <v>0.85</v>
      </c>
      <c r="W15">
        <f>RANK(V15,($G15,$J15,$M15,$P15,$S15,$V15,$AB15,$Y15))</f>
        <v>6</v>
      </c>
      <c r="X15" s="13"/>
      <c r="Y15" s="29">
        <v>1</v>
      </c>
      <c r="Z15">
        <f>RANK(Y15,($G15,$J15,$M15,$P15,$S15,$V15,$AB15,$Y15))</f>
        <v>1</v>
      </c>
      <c r="AA15" s="24"/>
      <c r="AB15" s="29">
        <v>1</v>
      </c>
      <c r="AC15">
        <f>RANK(AB15,($G15,$J15,$M15,$P15,$S15,$V15,$AB15,$Y15))</f>
        <v>1</v>
      </c>
    </row>
    <row r="16" spans="1:30">
      <c r="A16" t="s">
        <v>18</v>
      </c>
      <c r="B16">
        <v>6</v>
      </c>
      <c r="C16">
        <v>300</v>
      </c>
      <c r="D16">
        <v>300</v>
      </c>
      <c r="E16">
        <v>60</v>
      </c>
      <c r="G16" s="23">
        <v>0.47</v>
      </c>
      <c r="H16">
        <f>RANK(G16,($G16,$J16,$M16,$P16,$S16,$V16,$AB16,$Y16))</f>
        <v>8</v>
      </c>
      <c r="J16" s="23">
        <v>0.9189989999999999</v>
      </c>
      <c r="K16">
        <f>RANK(J16,($G16,$J16,$M16,$P16,$S16,$V16,$AB16,$Y16))</f>
        <v>5</v>
      </c>
      <c r="L16"/>
      <c r="M16" s="29">
        <v>0.88</v>
      </c>
      <c r="N16">
        <f>RANK(M16,($G16,$J16,$M16,$P16,$S16,$V16,$AB16,$Y16))</f>
        <v>7</v>
      </c>
      <c r="P16" s="29">
        <v>0.98299999999999998</v>
      </c>
      <c r="Q16">
        <f>RANK(P16,($G16,$J16,$M16,$P16,$S16,$V16,$AB16,$Y16))</f>
        <v>1</v>
      </c>
      <c r="S16" s="29">
        <v>0.97333000000000003</v>
      </c>
      <c r="T16">
        <f>RANK(S16,($G16,$J16,$M16,$P16,$S16,$V16,$AB16,$Y16))</f>
        <v>2</v>
      </c>
      <c r="U16" s="13"/>
      <c r="V16" s="29">
        <v>0.91</v>
      </c>
      <c r="W16">
        <f>RANK(V16,($G16,$J16,$M16,$P16,$S16,$V16,$AB16,$Y16))</f>
        <v>6</v>
      </c>
      <c r="X16" s="13"/>
      <c r="Y16" s="29">
        <v>0.96299999999999997</v>
      </c>
      <c r="Z16">
        <f>RANK(Y16,($G16,$J16,$M16,$P16,$S16,$V16,$AB16,$Y16))</f>
        <v>4</v>
      </c>
      <c r="AA16" s="24"/>
      <c r="AB16" s="29">
        <v>0.97</v>
      </c>
      <c r="AC16">
        <f>RANK(AB16,($G16,$J16,$M16,$P16,$S16,$V16,$AB16,$Y16))</f>
        <v>3</v>
      </c>
    </row>
    <row r="17" spans="1:29">
      <c r="A17" t="s">
        <v>19</v>
      </c>
      <c r="B17">
        <v>14</v>
      </c>
      <c r="C17">
        <v>200</v>
      </c>
      <c r="D17">
        <v>2050</v>
      </c>
      <c r="E17">
        <v>131</v>
      </c>
      <c r="G17" s="23">
        <v>0.662439</v>
      </c>
      <c r="H17">
        <f>RANK(G17,($G17,$J17,$M17,$P17,$S17,$V17,$AB17,$Y17))</f>
        <v>7</v>
      </c>
      <c r="J17" s="23">
        <v>0.67170699999999994</v>
      </c>
      <c r="K17">
        <f>RANK(J17,($G17,$J17,$M17,$P17,$S17,$V17,$AB17,$Y17))</f>
        <v>6</v>
      </c>
      <c r="L17"/>
      <c r="M17" s="29">
        <v>0.76900000000000002</v>
      </c>
      <c r="N17">
        <f>RANK(M17,($G17,$J17,$M17,$P17,$S17,$V17,$AB17,$Y17))</f>
        <v>4</v>
      </c>
      <c r="P17" s="29">
        <v>0.91200000000000003</v>
      </c>
      <c r="Q17">
        <f>RANK(P17,($G17,$J17,$M17,$P17,$S17,$V17,$AB17,$Y17))</f>
        <v>2</v>
      </c>
      <c r="S17" s="29">
        <v>0.82926999999999995</v>
      </c>
      <c r="T17">
        <f>RANK(S17,($G17,$J17,$M17,$P17,$S17,$V17,$AB17,$Y17))</f>
        <v>3</v>
      </c>
      <c r="U17" s="13"/>
      <c r="V17" s="29">
        <v>0.75219999999999998</v>
      </c>
      <c r="W17">
        <f>RANK(V17,($G17,$J17,$M17,$P17,$S17,$V17,$AB17,$Y17))</f>
        <v>5</v>
      </c>
      <c r="X17" s="13"/>
      <c r="Y17" s="29"/>
      <c r="AB17" s="29">
        <v>0.95799999999999996</v>
      </c>
      <c r="AC17">
        <f>RANK(AB17,($G17,$J17,$M17,$P17,$S17,$V17,$AB17,$Y17))</f>
        <v>1</v>
      </c>
    </row>
    <row r="18" spans="1:29">
      <c r="A18" t="s">
        <v>20</v>
      </c>
      <c r="B18">
        <v>4</v>
      </c>
      <c r="C18">
        <v>40</v>
      </c>
      <c r="D18">
        <v>1380</v>
      </c>
      <c r="E18">
        <v>1639</v>
      </c>
      <c r="G18" s="23">
        <v>0.69855100000000003</v>
      </c>
      <c r="H18">
        <f>RANK(G18,($G18,$J18,$M18,$P18,$S18,$V18,$AB18,$Y18))</f>
        <v>6</v>
      </c>
      <c r="J18" s="23">
        <v>0.82637699999999981</v>
      </c>
      <c r="K18">
        <f>RANK(J18,($G18,$J18,$M18,$P18,$S18,$V18,$AB18,$Y18))</f>
        <v>5</v>
      </c>
      <c r="L18"/>
      <c r="M18" s="29">
        <v>0.89700000000000002</v>
      </c>
      <c r="N18">
        <f>RANK(M18,($G18,$J18,$M18,$P18,$S18,$V18,$AB18,$Y18))</f>
        <v>3</v>
      </c>
      <c r="P18" s="29">
        <v>0.92999999999999994</v>
      </c>
      <c r="Q18">
        <f>RANK(P18,($G18,$J18,$M18,$P18,$S18,$V18,$AB18,$Y18))</f>
        <v>2</v>
      </c>
      <c r="S18" s="29">
        <v>0.94638</v>
      </c>
      <c r="T18">
        <f>RANK(S18,($G18,$J18,$M18,$P18,$S18,$V18,$AB18,$Y18))</f>
        <v>1</v>
      </c>
      <c r="U18" s="13"/>
      <c r="V18" s="29">
        <v>0.65797000000000005</v>
      </c>
      <c r="W18">
        <f>RANK(V18,($G18,$J18,$M18,$P18,$S18,$V18,$AB18,$Y18))</f>
        <v>7</v>
      </c>
      <c r="X18" s="13"/>
      <c r="Y18" s="29"/>
      <c r="AB18" s="29">
        <v>0.875</v>
      </c>
      <c r="AC18">
        <f>RANK(AB18,($G18,$J18,$M18,$P18,$S18,$V18,$AB18,$Y18))</f>
        <v>4</v>
      </c>
    </row>
    <row r="19" spans="1:29">
      <c r="A19" t="s">
        <v>21</v>
      </c>
      <c r="B19">
        <v>8</v>
      </c>
      <c r="C19">
        <v>55</v>
      </c>
      <c r="D19">
        <v>2345</v>
      </c>
      <c r="E19">
        <v>1024</v>
      </c>
      <c r="G19" s="23">
        <v>0.65629000000000004</v>
      </c>
      <c r="H19">
        <f>RANK(G19,($G19,$J19,$M19,$P19,$S19,$V19,$AB19,$Y19))</f>
        <v>7</v>
      </c>
      <c r="J19" s="23">
        <v>0.96720600000000001</v>
      </c>
      <c r="K19">
        <f>RANK(J19,($G19,$J19,$M19,$P19,$S19,$V19,$AB19,$Y19))</f>
        <v>1</v>
      </c>
      <c r="L19"/>
      <c r="M19" s="29">
        <v>0.91400000000000003</v>
      </c>
      <c r="N19">
        <f>RANK(M19,($G19,$J19,$M19,$P19,$S19,$V19,$AB19,$Y19))</f>
        <v>4</v>
      </c>
      <c r="P19" s="29">
        <v>0.91400000000000003</v>
      </c>
      <c r="Q19">
        <f>RANK(P19,($G19,$J19,$M19,$P19,$S19,$V19,$AB19,$Y19))</f>
        <v>4</v>
      </c>
      <c r="S19" s="29">
        <v>0.94286000000000003</v>
      </c>
      <c r="T19">
        <f>RANK(S19,($G19,$J19,$M19,$P19,$S19,$V19,$AB19,$Y19))</f>
        <v>2</v>
      </c>
      <c r="U19" s="13"/>
      <c r="V19" s="29">
        <v>0.87804000000000004</v>
      </c>
      <c r="W19">
        <f>RANK(V19,($G19,$J19,$M19,$P19,$S19,$V19,$AB19,$Y19))</f>
        <v>6</v>
      </c>
      <c r="X19" s="13"/>
      <c r="Y19" s="29"/>
      <c r="AB19" s="29">
        <v>0.94199999999999995</v>
      </c>
      <c r="AC19">
        <f>RANK(AB19,($G19,$J19,$M19,$P19,$S19,$V19,$AB19,$Y19))</f>
        <v>3</v>
      </c>
    </row>
    <row r="20" spans="1:29">
      <c r="A20" t="s">
        <v>22</v>
      </c>
      <c r="B20">
        <v>6</v>
      </c>
      <c r="C20">
        <v>25</v>
      </c>
      <c r="D20">
        <v>995</v>
      </c>
      <c r="E20">
        <v>398</v>
      </c>
      <c r="G20" s="23">
        <v>0.64319999999999999</v>
      </c>
      <c r="H20">
        <f>RANK(G20,($G20,$J20,$M20,$P20,$S20,$V20,$AB20,$Y20))</f>
        <v>7</v>
      </c>
      <c r="J20" s="23">
        <v>0.93236099999999988</v>
      </c>
      <c r="K20">
        <f>RANK(J20,($G20,$J20,$M20,$P20,$S20,$V20,$AB20,$Y20))</f>
        <v>3</v>
      </c>
      <c r="L20"/>
      <c r="M20" s="29">
        <v>0.9</v>
      </c>
      <c r="N20">
        <f>RANK(M20,($G20,$J20,$M20,$P20,$S20,$V20,$AB20,$Y20))</f>
        <v>4</v>
      </c>
      <c r="P20" s="29">
        <v>0.93799999999999994</v>
      </c>
      <c r="Q20">
        <f>RANK(P20,($G20,$J20,$M20,$P20,$S20,$V20,$AB20,$Y20))</f>
        <v>2</v>
      </c>
      <c r="S20" s="29">
        <v>0.87436999999999998</v>
      </c>
      <c r="T20">
        <f>RANK(S20,($G20,$J20,$M20,$P20,$S20,$V20,$AB20,$Y20))</f>
        <v>5</v>
      </c>
      <c r="U20" s="13"/>
      <c r="V20" s="29">
        <v>0.83718999999999999</v>
      </c>
      <c r="W20">
        <f>RANK(V20,($G20,$J20,$M20,$P20,$S20,$V20,$AB20,$Y20))</f>
        <v>6</v>
      </c>
      <c r="X20" s="13"/>
      <c r="Y20" s="29"/>
      <c r="AB20" s="29">
        <v>0.96799999999999997</v>
      </c>
      <c r="AC20">
        <f>RANK(AB20,($G20,$J20,$M20,$P20,$S20,$V20,$AB20,$Y20))</f>
        <v>1</v>
      </c>
    </row>
    <row r="21" spans="1:29">
      <c r="A21" t="s">
        <v>23</v>
      </c>
      <c r="B21">
        <v>2</v>
      </c>
      <c r="C21">
        <v>28</v>
      </c>
      <c r="D21">
        <v>28</v>
      </c>
      <c r="E21">
        <v>286</v>
      </c>
      <c r="G21" s="23">
        <v>0.96428599999999998</v>
      </c>
      <c r="H21">
        <f>RANK(G21,($G21,$J21,$M21,$P21,$S21,$V21,$AB21,$Y21))</f>
        <v>5</v>
      </c>
      <c r="J21" s="23">
        <v>0.93214399999999986</v>
      </c>
      <c r="K21">
        <f>RANK(J21,($G21,$J21,$M21,$P21,$S21,$V21,$AB21,$Y21))</f>
        <v>7</v>
      </c>
      <c r="L21"/>
      <c r="M21" s="29">
        <v>1</v>
      </c>
      <c r="N21">
        <f>RANK(M21,($G21,$J21,$M21,$P21,$S21,$V21,$AB21,$Y21))</f>
        <v>1</v>
      </c>
      <c r="P21" s="29">
        <v>0.82099999999999995</v>
      </c>
      <c r="Q21">
        <f>RANK(P21,($G21,$J21,$M21,$P21,$S21,$V21,$AB21,$Y21))</f>
        <v>8</v>
      </c>
      <c r="S21" s="29">
        <v>0.96428999999999998</v>
      </c>
      <c r="T21">
        <f>RANK(S21,($G21,$J21,$M21,$P21,$S21,$V21,$AB21,$Y21))</f>
        <v>3</v>
      </c>
      <c r="U21" s="13"/>
      <c r="V21" s="29">
        <v>0.96428999999999998</v>
      </c>
      <c r="W21">
        <f>RANK(V21,($G21,$J21,$M21,$P21,$S21,$V21,$AB21,$Y21))</f>
        <v>3</v>
      </c>
      <c r="X21" s="13"/>
      <c r="Y21" s="29">
        <v>0.96399999999999997</v>
      </c>
      <c r="Z21">
        <f>RANK(Y21,($G21,$J21,$M21,$P21,$S21,$V21,$AB21,$Y21))</f>
        <v>6</v>
      </c>
      <c r="AA21" s="24"/>
      <c r="AB21" s="29">
        <v>1</v>
      </c>
      <c r="AC21">
        <f>RANK(AB21,($G21,$J21,$M21,$P21,$S21,$V21,$AB21,$Y21))</f>
        <v>1</v>
      </c>
    </row>
    <row r="22" spans="1:29">
      <c r="A22" t="s">
        <v>24</v>
      </c>
      <c r="B22">
        <v>2</v>
      </c>
      <c r="C22">
        <v>100</v>
      </c>
      <c r="D22">
        <v>100</v>
      </c>
      <c r="E22">
        <v>96</v>
      </c>
      <c r="G22" s="23">
        <v>0.87</v>
      </c>
      <c r="H22">
        <f>RANK(G22,($G22,$J22,$M22,$P22,$S22,$V22,$AB22,$Y22))</f>
        <v>3</v>
      </c>
      <c r="J22" s="23">
        <v>0.77300000000000002</v>
      </c>
      <c r="K22">
        <f>RANK(J22,($G22,$J22,$M22,$P22,$S22,$V22,$AB22,$Y22))</f>
        <v>8</v>
      </c>
      <c r="L22"/>
      <c r="M22" s="29">
        <v>0.88</v>
      </c>
      <c r="N22">
        <f>RANK(M22,($G22,$J22,$M22,$P22,$S22,$V22,$AB22,$Y22))</f>
        <v>1</v>
      </c>
      <c r="P22" s="29">
        <v>0.88</v>
      </c>
      <c r="Q22">
        <f>RANK(P22,($G22,$J22,$M22,$P22,$S22,$V22,$AB22,$Y22))</f>
        <v>1</v>
      </c>
      <c r="S22" s="29">
        <v>0.86</v>
      </c>
      <c r="T22">
        <f>RANK(S22,($G22,$J22,$M22,$P22,$S22,$V22,$AB22,$Y22))</f>
        <v>5</v>
      </c>
      <c r="U22" s="13"/>
      <c r="V22" s="29">
        <v>0.82</v>
      </c>
      <c r="W22">
        <f>RANK(V22,($G22,$J22,$M22,$P22,$S22,$V22,$AB22,$Y22))</f>
        <v>7</v>
      </c>
      <c r="X22" s="13"/>
      <c r="Y22" s="29">
        <v>0.85</v>
      </c>
      <c r="Z22">
        <f>RANK(Y22,($G22,$J22,$M22,$P22,$S22,$V22,$AB22,$Y22))</f>
        <v>6</v>
      </c>
      <c r="AA22" s="24"/>
      <c r="AB22" s="29">
        <v>0.87</v>
      </c>
      <c r="AC22">
        <f>RANK(AB22,($G22,$J22,$M22,$P22,$S22,$V22,$AB22,$Y22))</f>
        <v>3</v>
      </c>
    </row>
    <row r="23" spans="1:29">
      <c r="A23" t="s">
        <v>25</v>
      </c>
      <c r="B23">
        <v>4</v>
      </c>
      <c r="C23">
        <v>24</v>
      </c>
      <c r="D23">
        <v>88</v>
      </c>
      <c r="E23">
        <v>350</v>
      </c>
      <c r="G23" s="23">
        <v>0.48863600000000001</v>
      </c>
      <c r="H23">
        <f>RANK(G23,($G23,$J23,$M23,$P23,$S23,$V23,$AB23,$Y23))</f>
        <v>8</v>
      </c>
      <c r="J23" s="23">
        <v>0.91022399999999992</v>
      </c>
      <c r="K23">
        <f>RANK(J23,($G23,$J23,$M23,$P23,$S23,$V23,$AB23,$Y23))</f>
        <v>3</v>
      </c>
      <c r="L23"/>
      <c r="M23" s="29">
        <v>0.78400000000000003</v>
      </c>
      <c r="N23">
        <f>RANK(M23,($G23,$J23,$M23,$P23,$S23,$V23,$AB23,$Y23))</f>
        <v>6</v>
      </c>
      <c r="P23" s="29">
        <v>0.88600000000000001</v>
      </c>
      <c r="Q23">
        <f>RANK(P23,($G23,$J23,$M23,$P23,$S23,$V23,$AB23,$Y23))</f>
        <v>4</v>
      </c>
      <c r="S23" s="29">
        <v>0.80681999999999998</v>
      </c>
      <c r="T23">
        <f>RANK(S23,($G23,$J23,$M23,$P23,$S23,$V23,$AB23,$Y23))</f>
        <v>5</v>
      </c>
      <c r="U23" s="13"/>
      <c r="V23" s="29">
        <v>0.75</v>
      </c>
      <c r="W23">
        <f>RANK(V23,($G23,$J23,$M23,$P23,$S23,$V23,$AB23,$Y23))</f>
        <v>7</v>
      </c>
      <c r="X23" s="13"/>
      <c r="Y23" s="29">
        <v>0.97699999999999998</v>
      </c>
      <c r="Z23">
        <f>RANK(Y23,($G23,$J23,$M23,$P23,$S23,$V23,$AB23,$Y23))</f>
        <v>2</v>
      </c>
      <c r="AA23" s="24"/>
      <c r="AB23" s="29">
        <v>1</v>
      </c>
      <c r="AC23">
        <f>RANK(AB23,($G23,$J23,$M23,$P23,$S23,$V23,$AB23,$Y23))</f>
        <v>1</v>
      </c>
    </row>
    <row r="24" spans="1:29">
      <c r="A24" t="s">
        <v>26</v>
      </c>
      <c r="B24">
        <v>4</v>
      </c>
      <c r="C24">
        <v>30</v>
      </c>
      <c r="D24">
        <v>30</v>
      </c>
      <c r="E24">
        <v>570</v>
      </c>
      <c r="G24" s="23">
        <v>0.83333299999999999</v>
      </c>
      <c r="H24">
        <f>RANK(G24,($G24,$J24,$M24,$P24,$S24,$V24,$AB24,$Y24))</f>
        <v>5</v>
      </c>
      <c r="J24" s="23">
        <v>0.78666800000000014</v>
      </c>
      <c r="K24">
        <f>RANK(J24,($G24,$J24,$M24,$P24,$S24,$V24,$AB24,$Y24))</f>
        <v>7</v>
      </c>
      <c r="L24"/>
      <c r="M24" s="29">
        <v>0.86699999999999999</v>
      </c>
      <c r="N24">
        <f>RANK(M24,($G24,$J24,$M24,$P24,$S24,$V24,$AB24,$Y24))</f>
        <v>2</v>
      </c>
      <c r="P24" s="29">
        <v>0.83299999999999996</v>
      </c>
      <c r="Q24">
        <f>RANK(P24,($G24,$J24,$M24,$P24,$S24,$V24,$AB24,$Y24))</f>
        <v>6</v>
      </c>
      <c r="S24" s="29">
        <v>0.63332999999999995</v>
      </c>
      <c r="T24">
        <f>RANK(S24,($G24,$J24,$M24,$P24,$S24,$V24,$AB24,$Y24))</f>
        <v>8</v>
      </c>
      <c r="U24" s="13"/>
      <c r="V24" s="29">
        <v>0.86667000000000005</v>
      </c>
      <c r="W24">
        <f>RANK(V24,($G24,$J24,$M24,$P24,$S24,$V24,$AB24,$Y24))</f>
        <v>4</v>
      </c>
      <c r="X24" s="13"/>
      <c r="Y24" s="29">
        <v>0.86699999999999999</v>
      </c>
      <c r="Z24">
        <f>RANK(Y24,($G24,$J24,$M24,$P24,$S24,$V24,$AB24,$Y24))</f>
        <v>2</v>
      </c>
      <c r="AA24" s="24"/>
      <c r="AB24" s="29">
        <v>0.9</v>
      </c>
      <c r="AC24">
        <f>RANK(AB24,($G24,$J24,$M24,$P24,$S24,$V24,$AB24,$Y24))</f>
        <v>1</v>
      </c>
    </row>
    <row r="25" spans="1:29">
      <c r="A25" t="s">
        <v>27</v>
      </c>
      <c r="B25">
        <v>2</v>
      </c>
      <c r="C25">
        <v>50</v>
      </c>
      <c r="D25">
        <v>150</v>
      </c>
      <c r="E25">
        <v>150</v>
      </c>
      <c r="G25" s="23">
        <v>0.89333300000000004</v>
      </c>
      <c r="H25">
        <f>RANK(G25,($G25,$J25,$M25,$P25,$S25,$V25,$AB25,$Y25))</f>
        <v>7</v>
      </c>
      <c r="J25" s="23">
        <v>0.93933299999999997</v>
      </c>
      <c r="K25">
        <f>RANK(J25,($G25,$J25,$M25,$P25,$S25,$V25,$AB25,$Y25))</f>
        <v>4</v>
      </c>
      <c r="L25"/>
      <c r="M25" s="29">
        <v>0.91300000000000003</v>
      </c>
      <c r="N25">
        <f>RANK(M25,($G25,$J25,$M25,$P25,$S25,$V25,$AB25,$Y25))</f>
        <v>5</v>
      </c>
      <c r="P25" s="29">
        <v>0.91300000000000003</v>
      </c>
      <c r="Q25">
        <f>RANK(P25,($G25,$J25,$M25,$P25,$S25,$V25,$AB25,$Y25))</f>
        <v>5</v>
      </c>
      <c r="S25" s="29">
        <v>0.94</v>
      </c>
      <c r="T25">
        <f>RANK(S25,($G25,$J25,$M25,$P25,$S25,$V25,$AB25,$Y25))</f>
        <v>3</v>
      </c>
      <c r="U25" s="13"/>
      <c r="V25" s="29">
        <v>0.89332999999999996</v>
      </c>
      <c r="W25">
        <f>RANK(V25,($G25,$J25,$M25,$P25,$S25,$V25,$AB25,$Y25))</f>
        <v>8</v>
      </c>
      <c r="X25" s="13"/>
      <c r="Y25" s="29">
        <v>0.97299999999999998</v>
      </c>
      <c r="Z25">
        <f>RANK(Y25,($G25,$J25,$M25,$P25,$S25,$V25,$AB25,$Y25))</f>
        <v>2</v>
      </c>
      <c r="AA25" s="24"/>
      <c r="AB25" s="29">
        <v>1</v>
      </c>
      <c r="AC25">
        <f>RANK(AB25,($G25,$J25,$M25,$P25,$S25,$V25,$AB25,$Y25))</f>
        <v>1</v>
      </c>
    </row>
    <row r="26" spans="1:29">
      <c r="A26" t="s">
        <v>28</v>
      </c>
      <c r="B26">
        <v>5</v>
      </c>
      <c r="C26">
        <v>30</v>
      </c>
      <c r="D26">
        <v>30</v>
      </c>
      <c r="E26">
        <v>470</v>
      </c>
      <c r="G26" s="23">
        <v>0.56666700000000003</v>
      </c>
      <c r="H26">
        <f>RANK(G26,($G26,$J26,$M26,$P26,$S26,$V26,$AB26,$Y26))</f>
        <v>5</v>
      </c>
      <c r="J26" s="23">
        <v>0.55333299999999996</v>
      </c>
      <c r="K26">
        <f>RANK(J26,($G26,$J26,$M26,$P26,$S26,$V26,$AB26,$Y26))</f>
        <v>6</v>
      </c>
      <c r="L26"/>
      <c r="M26" s="29">
        <v>0.53299999999999992</v>
      </c>
      <c r="N26">
        <f>RANK(M26,($G26,$J26,$M26,$P26,$S26,$V26,$AB26,$Y26))</f>
        <v>7</v>
      </c>
      <c r="P26" s="29">
        <v>0.53299999999999992</v>
      </c>
      <c r="Q26">
        <f>RANK(P26,($G26,$J26,$M26,$P26,$S26,$V26,$AB26,$Y26))</f>
        <v>7</v>
      </c>
      <c r="S26" s="29">
        <v>0.9</v>
      </c>
      <c r="T26">
        <f>RANK(S26,($G26,$J26,$M26,$P26,$S26,$V26,$AB26,$Y26))</f>
        <v>1</v>
      </c>
      <c r="U26" s="13"/>
      <c r="V26" s="29">
        <v>0.66666999999999998</v>
      </c>
      <c r="W26">
        <f>RANK(V26,($G26,$J26,$M26,$P26,$S26,$V26,$AB26,$Y26))</f>
        <v>3</v>
      </c>
      <c r="X26" s="13"/>
      <c r="Y26" s="29">
        <v>0.56699999999999995</v>
      </c>
      <c r="Z26">
        <f>RANK(Y26,($G26,$J26,$M26,$P26,$S26,$V26,$AB26,$Y26))</f>
        <v>4</v>
      </c>
      <c r="AA26" s="24"/>
      <c r="AB26" s="29">
        <v>0.8</v>
      </c>
      <c r="AC26">
        <f>RANK(AB26,($G26,$J26,$M26,$P26,$S26,$V26,$AB26,$Y26))</f>
        <v>2</v>
      </c>
    </row>
    <row r="27" spans="1:29">
      <c r="A27" t="s">
        <v>29</v>
      </c>
      <c r="B27">
        <v>4</v>
      </c>
      <c r="C27">
        <v>16</v>
      </c>
      <c r="D27">
        <v>306</v>
      </c>
      <c r="E27">
        <v>345</v>
      </c>
      <c r="G27" s="23">
        <v>0.80065399999999998</v>
      </c>
      <c r="H27">
        <f>RANK(G27,($G27,$J27,$M27,$P27,$S27,$V27,$AB27,$Y27))</f>
        <v>7</v>
      </c>
      <c r="J27" s="23">
        <v>0.88300500000000004</v>
      </c>
      <c r="K27">
        <f>RANK(J27,($G27,$J27,$M27,$P27,$S27,$V27,$AB27,$Y27))</f>
        <v>5</v>
      </c>
      <c r="L27"/>
      <c r="M27" s="29">
        <v>0.93500000000000005</v>
      </c>
      <c r="N27">
        <f>RANK(M27,($G27,$J27,$M27,$P27,$S27,$V27,$AB27,$Y27))</f>
        <v>2</v>
      </c>
      <c r="P27" s="29">
        <v>0.93500000000000005</v>
      </c>
      <c r="Q27">
        <f>RANK(P27,($G27,$J27,$M27,$P27,$S27,$V27,$AB27,$Y27))</f>
        <v>2</v>
      </c>
      <c r="S27" s="29">
        <v>0.88561999999999996</v>
      </c>
      <c r="T27">
        <f>RANK(S27,($G27,$J27,$M27,$P27,$S27,$V27,$AB27,$Y27))</f>
        <v>4</v>
      </c>
      <c r="U27" s="13"/>
      <c r="V27" s="29">
        <v>0.86275000000000002</v>
      </c>
      <c r="W27">
        <f>RANK(V27,($G27,$J27,$M27,$P27,$S27,$V27,$AB27,$Y27))</f>
        <v>6</v>
      </c>
      <c r="X27" s="13"/>
      <c r="Y27" s="29"/>
      <c r="AA27" s="24"/>
      <c r="AB27" s="29">
        <v>0.95399999999999996</v>
      </c>
      <c r="AC27">
        <f>RANK(AB27,($G27,$J27,$M27,$P27,$S27,$V27,$AB27,$Y27))</f>
        <v>1</v>
      </c>
    </row>
    <row r="28" spans="1:29" ht="14.25" customHeight="1">
      <c r="A28" t="s">
        <v>30</v>
      </c>
      <c r="B28">
        <v>3</v>
      </c>
      <c r="C28">
        <v>30</v>
      </c>
      <c r="D28">
        <v>900</v>
      </c>
      <c r="E28">
        <v>128</v>
      </c>
      <c r="G28" s="23">
        <v>0.88555600000000001</v>
      </c>
      <c r="H28">
        <f>RANK(G28,($G28,$J28,$M28,$P28,$S28,$V28,$AB28,$Y28))</f>
        <v>6</v>
      </c>
      <c r="J28" s="23">
        <v>0.9471099999999999</v>
      </c>
      <c r="K28">
        <f>RANK(J28,($G28,$J28,$M28,$P28,$S28,$V28,$AB28,$Y28))</f>
        <v>4</v>
      </c>
      <c r="L28"/>
      <c r="M28" s="29">
        <v>0.85199999999999998</v>
      </c>
      <c r="N28">
        <f>RANK(M28,($G28,$J28,$M28,$P28,$S28,$V28,$AB28,$Y28))</f>
        <v>8</v>
      </c>
      <c r="P28" s="29">
        <v>0.996</v>
      </c>
      <c r="Q28">
        <f>RANK(P28,($G28,$J28,$M28,$P28,$S28,$V28,$AB28,$Y28))</f>
        <v>2</v>
      </c>
      <c r="S28" s="29">
        <v>0.90778000000000003</v>
      </c>
      <c r="T28">
        <f>RANK(S28,($G28,$J28,$M28,$P28,$S28,$V28,$AB28,$Y28))</f>
        <v>5</v>
      </c>
      <c r="U28" s="13"/>
      <c r="V28" s="29">
        <v>0.87444</v>
      </c>
      <c r="W28">
        <f>RANK(V28,($G28,$J28,$M28,$P28,$S28,$V28,$AB28,$Y28))</f>
        <v>7</v>
      </c>
      <c r="X28" s="13"/>
      <c r="Y28" s="29">
        <v>0.98699999999999999</v>
      </c>
      <c r="Z28">
        <f>RANK(Y28,($G28,$J28,$M28,$P28,$S28,$V28,$AB28,$Y28))</f>
        <v>3</v>
      </c>
      <c r="AA28" s="24"/>
      <c r="AB28" s="29">
        <v>1</v>
      </c>
      <c r="AC28">
        <f>RANK(AB28,($G28,$J28,$M28,$P28,$S28,$V28,$AB28,$Y28))</f>
        <v>1</v>
      </c>
    </row>
    <row r="29" spans="1:29">
      <c r="A29" t="s">
        <v>31</v>
      </c>
      <c r="B29">
        <v>2</v>
      </c>
      <c r="C29">
        <v>23</v>
      </c>
      <c r="D29">
        <v>861</v>
      </c>
      <c r="E29">
        <v>136</v>
      </c>
      <c r="G29" s="23">
        <v>0.99419299999999999</v>
      </c>
      <c r="H29">
        <f>RANK(G29,($G29,$J29,$M29,$P29,$S29,$V29,$AB29,$Y29))</f>
        <v>3</v>
      </c>
      <c r="J29" s="23">
        <v>0.99593299999999996</v>
      </c>
      <c r="K29">
        <f>RANK(J29,($G29,$J29,$M29,$P29,$S29,$V29,$AB29,$Y29))</f>
        <v>2</v>
      </c>
      <c r="L29"/>
      <c r="M29" s="29">
        <v>0.79699999999999993</v>
      </c>
      <c r="N29">
        <f>RANK(M29,($G29,$J29,$M29,$P29,$S29,$V29,$AB29,$Y29))</f>
        <v>5</v>
      </c>
      <c r="P29" s="29">
        <v>0.79699999999999993</v>
      </c>
      <c r="Q29">
        <f>RANK(P29,($G29,$J29,$M29,$P29,$S29,$V29,$AB29,$Y29))</f>
        <v>5</v>
      </c>
      <c r="S29" s="29">
        <v>0.95469999999999999</v>
      </c>
      <c r="T29">
        <f>RANK(S29,($G29,$J29,$M29,$P29,$S29,$V29,$AB29,$Y29))</f>
        <v>4</v>
      </c>
      <c r="U29" s="13"/>
      <c r="V29" s="29">
        <v>0.59233000000000002</v>
      </c>
      <c r="W29">
        <f>RANK(V29,($G29,$J29,$M29,$P29,$S29,$V29,$AB29,$Y29))</f>
        <v>7</v>
      </c>
      <c r="X29" s="13"/>
      <c r="Y29" s="23"/>
      <c r="AA29" s="24"/>
      <c r="AB29" s="29">
        <v>1</v>
      </c>
      <c r="AC29">
        <f>RANK(AB29,($G29,$J29,$M29,$P29,$S29,$V29,$AB29,$Y29))</f>
        <v>1</v>
      </c>
    </row>
    <row r="30" spans="1:29">
      <c r="A30" t="s">
        <v>32</v>
      </c>
      <c r="B30">
        <v>2</v>
      </c>
      <c r="C30">
        <v>23</v>
      </c>
      <c r="D30">
        <v>1139</v>
      </c>
      <c r="E30">
        <v>82</v>
      </c>
      <c r="G30" s="23">
        <v>0.85601400000000005</v>
      </c>
      <c r="H30">
        <f>RANK(G30,($G30,$J30,$M30,$P30,$S30,$V30,$AB30,$Y30))</f>
        <v>5</v>
      </c>
      <c r="J30" s="23">
        <v>0.90974900000000003</v>
      </c>
      <c r="K30">
        <f>RANK(J30,($G30,$J30,$M30,$P30,$S30,$V30,$AB30,$Y30))</f>
        <v>3</v>
      </c>
      <c r="L30"/>
      <c r="M30" s="29">
        <v>0.747</v>
      </c>
      <c r="N30">
        <f>RANK(M30,($G30,$J30,$M30,$P30,$S30,$V30,$AB30,$Y30))</f>
        <v>6</v>
      </c>
      <c r="P30" s="29">
        <v>0.86799999999999999</v>
      </c>
      <c r="Q30">
        <f>RANK(P30,($G30,$J30,$M30,$P30,$S30,$V30,$AB30,$Y30))</f>
        <v>4</v>
      </c>
      <c r="S30" s="29">
        <v>0.91835</v>
      </c>
      <c r="T30">
        <f>RANK(S30,($G30,$J30,$M30,$P30,$S30,$V30,$AB30,$Y30))</f>
        <v>2</v>
      </c>
      <c r="U30" s="13"/>
      <c r="V30" s="29">
        <v>0.74626999999999999</v>
      </c>
      <c r="W30">
        <f>RANK(V30,($G30,$J30,$M30,$P30,$S30,$V30,$AB30,$Y30))</f>
        <v>7</v>
      </c>
      <c r="X30" s="13"/>
      <c r="Y30" s="23"/>
      <c r="AA30" s="24"/>
      <c r="AB30" s="29">
        <v>0.98399999999999999</v>
      </c>
      <c r="AC30">
        <f>RANK(AB30,($G30,$J30,$M30,$P30,$S30,$V30,$AB30,$Y30))</f>
        <v>1</v>
      </c>
    </row>
    <row r="31" spans="1:29">
      <c r="A31" t="s">
        <v>33</v>
      </c>
      <c r="B31">
        <v>2</v>
      </c>
      <c r="C31">
        <v>27</v>
      </c>
      <c r="D31">
        <v>953</v>
      </c>
      <c r="E31">
        <v>65</v>
      </c>
      <c r="G31" s="23">
        <v>0.84575</v>
      </c>
      <c r="H31">
        <f>RANK(G31,($G31,$J31,$M31,$P31,$S31,$V31,$AB31,$Y31))</f>
        <v>4</v>
      </c>
      <c r="J31" s="23">
        <v>0.78520800000000013</v>
      </c>
      <c r="K31">
        <f>RANK(J31,($G31,$J31,$M31,$P31,$S31,$V31,$AB31,$Y31))</f>
        <v>6</v>
      </c>
      <c r="L31"/>
      <c r="M31" s="29">
        <v>0.85899999999999999</v>
      </c>
      <c r="N31">
        <f>RANK(M31,($G31,$J31,$M31,$P31,$S31,$V31,$AB31,$Y31))</f>
        <v>2</v>
      </c>
      <c r="P31" s="29">
        <v>0.85899999999999999</v>
      </c>
      <c r="Q31">
        <f>RANK(P31,($G31,$J31,$M31,$P31,$S31,$V31,$AB31,$Y31))</f>
        <v>2</v>
      </c>
      <c r="S31" s="29">
        <v>0.82057000000000002</v>
      </c>
      <c r="T31">
        <f>RANK(S31,($G31,$J31,$M31,$P31,$S31,$V31,$AB31,$Y31))</f>
        <v>5</v>
      </c>
      <c r="U31" s="13"/>
      <c r="V31" s="29">
        <v>0.77229999999999999</v>
      </c>
      <c r="W31">
        <f>RANK(V31,($G31,$J31,$M31,$P31,$S31,$V31,$AB31,$Y31))</f>
        <v>7</v>
      </c>
      <c r="X31" s="13"/>
      <c r="Y31" s="23"/>
      <c r="AB31" s="29">
        <v>0.90200000000000002</v>
      </c>
      <c r="AC31">
        <f>RANK(AB31,($G31,$J31,$M31,$P31,$S31,$V31,$AB31,$Y31))</f>
        <v>1</v>
      </c>
    </row>
    <row r="32" spans="1:29">
      <c r="A32" t="s">
        <v>34</v>
      </c>
      <c r="B32">
        <v>2</v>
      </c>
      <c r="C32">
        <v>20</v>
      </c>
      <c r="D32">
        <v>1252</v>
      </c>
      <c r="E32">
        <v>84</v>
      </c>
      <c r="G32" s="23">
        <v>0.83226800000000001</v>
      </c>
      <c r="H32">
        <f>RANK(G32,($G32,$J32,$M32,$P32,$S32,$V32,$AB32,$Y32))</f>
        <v>6</v>
      </c>
      <c r="J32" s="23">
        <v>0.78274999999999995</v>
      </c>
      <c r="K32">
        <f>RANK(J32,($G32,$J32,$M32,$P32,$S32,$V32,$AB32,$Y32))</f>
        <v>7</v>
      </c>
      <c r="L32"/>
      <c r="M32" s="29">
        <v>0.879</v>
      </c>
      <c r="N32">
        <f>RANK(M32,($G32,$J32,$M32,$P32,$S32,$V32,$AB32,$Y32))</f>
        <v>3</v>
      </c>
      <c r="P32" s="29">
        <v>0.86599999999999999</v>
      </c>
      <c r="Q32">
        <f>RANK(P32,($G32,$J32,$M32,$P32,$S32,$V32,$AB32,$Y32))</f>
        <v>5</v>
      </c>
      <c r="S32" s="29">
        <v>0.877</v>
      </c>
      <c r="T32">
        <f>RANK(S32,($G32,$J32,$M32,$P32,$S32,$V32,$AB32,$Y32))</f>
        <v>4</v>
      </c>
      <c r="U32" s="13"/>
      <c r="V32" s="29">
        <v>0.88099000000000005</v>
      </c>
      <c r="W32">
        <f>RANK(V32,($G32,$J32,$M32,$P32,$S32,$V32,$AB32,$Y32))</f>
        <v>2</v>
      </c>
      <c r="X32" s="13"/>
      <c r="Y32" s="23"/>
      <c r="AB32" s="29">
        <v>0.92700000000000005</v>
      </c>
      <c r="AC32">
        <f>RANK(AB32,($G32,$J32,$M32,$P32,$S32,$V32,$AB32,$Y32))</f>
        <v>1</v>
      </c>
    </row>
    <row r="33" spans="1:30">
      <c r="A33" t="s">
        <v>35</v>
      </c>
      <c r="B33">
        <v>2</v>
      </c>
      <c r="C33">
        <v>67</v>
      </c>
      <c r="D33">
        <v>1029</v>
      </c>
      <c r="E33">
        <v>24</v>
      </c>
      <c r="G33" s="23">
        <v>0.93586000000000003</v>
      </c>
      <c r="H33">
        <f>RANK(G33,($G33,$J33,$M33,$P33,$S33,$V33,$AB33,$Y33))</f>
        <v>6</v>
      </c>
      <c r="J33" s="23">
        <v>0.90505300000000011</v>
      </c>
      <c r="K33">
        <f>RANK(J33,($G33,$J33,$M33,$P33,$S33,$V33,$AB33,$Y33))</f>
        <v>7</v>
      </c>
      <c r="L33"/>
      <c r="M33" s="29">
        <v>0.95499999999999996</v>
      </c>
      <c r="N33">
        <f>RANK(M33,($G33,$J33,$M33,$P33,$S33,$V33,$AB33,$Y33))</f>
        <v>3</v>
      </c>
      <c r="P33" s="29">
        <v>0.95499999999999996</v>
      </c>
      <c r="Q33">
        <f>RANK(P33,($G33,$J33,$M33,$P33,$S33,$V33,$AB33,$Y33))</f>
        <v>3</v>
      </c>
      <c r="S33" s="29">
        <v>0.96016000000000001</v>
      </c>
      <c r="T33">
        <f>RANK(S33,($G33,$J33,$M33,$P33,$S33,$V33,$AB33,$Y33))</f>
        <v>2</v>
      </c>
      <c r="U33" s="13"/>
      <c r="V33" s="29">
        <v>0.96599000000000002</v>
      </c>
      <c r="W33">
        <f>RANK(V33,($G33,$J33,$M33,$P33,$S33,$V33,$AB33,$Y33))</f>
        <v>1</v>
      </c>
      <c r="X33" s="13"/>
      <c r="Y33" s="23"/>
      <c r="AB33" s="29">
        <v>0.94699999999999995</v>
      </c>
      <c r="AC33">
        <f>RANK(AB33,($G33,$J33,$M33,$P33,$S33,$V33,$AB33,$Y33))</f>
        <v>5</v>
      </c>
    </row>
    <row r="34" spans="1:30">
      <c r="A34" t="s">
        <v>36</v>
      </c>
      <c r="B34">
        <v>2</v>
      </c>
      <c r="C34" s="7">
        <v>20</v>
      </c>
      <c r="D34" s="7">
        <v>601</v>
      </c>
      <c r="E34" s="7">
        <v>70</v>
      </c>
      <c r="G34" s="22">
        <v>0.86023300000000003</v>
      </c>
      <c r="H34">
        <f>RANK(G34,($G34,$J34,$M34,$P34,$S34,$V34,$AB34,$Y34))</f>
        <v>1</v>
      </c>
      <c r="J34" s="22">
        <v>0.68552000000000002</v>
      </c>
      <c r="K34">
        <f>RANK(J34,($G34,$J34,$M34,$P34,$S34,$V34,$AB34,$Y34))</f>
        <v>6</v>
      </c>
      <c r="L34"/>
      <c r="M34" s="28">
        <v>0.69500000000000006</v>
      </c>
      <c r="N34">
        <f>RANK(M34,($G34,$J34,$M34,$P34,$S34,$V34,$AB34,$Y34))</f>
        <v>4</v>
      </c>
      <c r="P34" s="29">
        <v>0.69500000000000006</v>
      </c>
      <c r="Q34">
        <f>RANK(P34,($G34,$J34,$M34,$P34,$S34,$V34,$AB34,$Y34))</f>
        <v>4</v>
      </c>
      <c r="S34" s="29">
        <v>0.75541000000000003</v>
      </c>
      <c r="T34">
        <f>RANK(S34,($G34,$J34,$M34,$P34,$S34,$V34,$AB34,$Y34))</f>
        <v>2</v>
      </c>
      <c r="U34" s="13"/>
      <c r="V34" s="29">
        <v>0.69550999999999996</v>
      </c>
      <c r="W34">
        <f>RANK(V34,($G34,$J34,$M34,$P34,$S34,$V34,$AB34,$Y34))</f>
        <v>3</v>
      </c>
      <c r="X34" s="13"/>
      <c r="Y34" s="22"/>
      <c r="AB34" s="29">
        <v>0.67900000000000005</v>
      </c>
      <c r="AC34">
        <f>RANK(AB34,($G34,$J34,$M34,$P34,$S34,$V34,$AB34,$Y34))</f>
        <v>7</v>
      </c>
    </row>
    <row r="35" spans="1:30">
      <c r="A35" t="s">
        <v>37</v>
      </c>
      <c r="B35">
        <v>5</v>
      </c>
      <c r="C35" s="7">
        <v>155</v>
      </c>
      <c r="D35" s="7">
        <v>308</v>
      </c>
      <c r="E35" s="7">
        <v>1092</v>
      </c>
      <c r="J35" s="8">
        <v>0.38440000000000002</v>
      </c>
      <c r="K35">
        <f>RANK(J35,($G35,$J35,$M35,$P35,$S35,$V35,$AB35,$Y35))</f>
        <v>5</v>
      </c>
      <c r="M35" s="11">
        <v>0.37</v>
      </c>
      <c r="N35">
        <f>RANK(M35,($G35,$J35,$M35,$P35,$S35,$V35,$AB35,$Y35))</f>
        <v>6</v>
      </c>
      <c r="O35" s="12"/>
      <c r="P35" s="11">
        <f>1-0.588</f>
        <v>0.41200000000000003</v>
      </c>
      <c r="Q35">
        <f>RANK(P35,($G35,$J35,$M35,$P35,$S35,$V35,$AB35,$Y35))</f>
        <v>4</v>
      </c>
      <c r="S35" s="11">
        <v>0.45455000000000001</v>
      </c>
      <c r="T35">
        <f>RANK(S35,($G35,$J35,$M35,$P35,$S35,$V35,$AB35,$Y35))</f>
        <v>2</v>
      </c>
      <c r="V35" s="31">
        <v>0.43830999999999998</v>
      </c>
      <c r="W35">
        <f>RANK(V35,($G35,$J35,$M35,$P35,$S35,$V35,$AB35,$Y35))</f>
        <v>3</v>
      </c>
      <c r="Y35" s="7"/>
      <c r="Z35" s="7"/>
      <c r="AA35" s="7"/>
      <c r="AB35" s="7">
        <v>0.46400000000000002</v>
      </c>
      <c r="AC35">
        <f>RANK(AB35,($G35,$J35,$M35,$P35,$S35,$V35,$AB35,$Y35))</f>
        <v>1</v>
      </c>
      <c r="AD35" s="7"/>
    </row>
    <row r="36" spans="1:30">
      <c r="A36" t="s">
        <v>38</v>
      </c>
      <c r="B36">
        <v>7</v>
      </c>
      <c r="C36" s="7">
        <v>100</v>
      </c>
      <c r="D36" s="7">
        <v>550</v>
      </c>
      <c r="E36" s="7">
        <v>1882</v>
      </c>
      <c r="J36" s="8">
        <v>0.2591</v>
      </c>
      <c r="K36">
        <f>RANK(J36,($G36,$J36,$M36,$P36,$S36,$V36,$AB36,$Y36))</f>
        <v>6</v>
      </c>
      <c r="M36" s="11">
        <v>0.34200000000000003</v>
      </c>
      <c r="N36">
        <f>RANK(M36,($G36,$J36,$M36,$P36,$S36,$V36,$AB36,$Y36))</f>
        <v>3</v>
      </c>
      <c r="O36" s="12"/>
      <c r="P36" s="11">
        <f>1-0.613</f>
        <v>0.38700000000000001</v>
      </c>
      <c r="Q36">
        <f>RANK(P36,($G36,$J36,$M36,$P36,$S36,$V36,$AB36,$Y36))</f>
        <v>2</v>
      </c>
      <c r="S36" s="11">
        <v>0.32363999999999998</v>
      </c>
      <c r="T36">
        <f>RANK(S36,($G36,$J36,$M36,$P36,$S36,$V36,$AB36,$Y36))</f>
        <v>4</v>
      </c>
      <c r="V36" s="31">
        <v>0.30726999999999999</v>
      </c>
      <c r="W36">
        <f>RANK(V36,($G36,$J36,$M36,$P36,$S36,$V36,$AB36,$Y36))</f>
        <v>5</v>
      </c>
      <c r="Y36" s="7"/>
      <c r="Z36" s="7"/>
      <c r="AA36" s="7"/>
      <c r="AB36" s="7">
        <v>0.48899999999999999</v>
      </c>
      <c r="AC36">
        <f>RANK(AB36,($G36,$J36,$M36,$P36,$S36,$V36,$AB36,$Y36))</f>
        <v>1</v>
      </c>
      <c r="AD36" s="7"/>
    </row>
    <row r="37" spans="1:30">
      <c r="A37" t="s">
        <v>39</v>
      </c>
      <c r="B37">
        <v>50</v>
      </c>
      <c r="C37" s="7">
        <v>450</v>
      </c>
      <c r="D37" s="7">
        <v>455</v>
      </c>
      <c r="E37" s="7">
        <v>270</v>
      </c>
      <c r="J37" s="8">
        <v>0.44290000000000002</v>
      </c>
      <c r="K37">
        <f>RANK(J37,($G37,$J37,$M37,$P37,$S37,$V37,$AB37,$Y37))</f>
        <v>7</v>
      </c>
      <c r="M37" s="11">
        <v>0.63100000000000001</v>
      </c>
      <c r="N37">
        <f>RANK(M37,($G37,$J37,$M37,$P37,$S37,$V37,$AB37,$Y37))</f>
        <v>5</v>
      </c>
      <c r="O37" s="12"/>
      <c r="P37" s="11">
        <f>1- 0.242</f>
        <v>0.75800000000000001</v>
      </c>
      <c r="Q37">
        <f>RANK(P37,($G37,$J37,$M37,$P37,$S37,$V37,$AB37,$Y37))</f>
        <v>1</v>
      </c>
      <c r="S37" s="11">
        <v>0.68132000000000004</v>
      </c>
      <c r="T37">
        <f>RANK(S37,($G37,$J37,$M37,$P37,$S37,$V37,$AB37,$Y37))</f>
        <v>3</v>
      </c>
      <c r="V37" s="31">
        <v>0.63956000000000002</v>
      </c>
      <c r="W37">
        <f>RANK(V37,($G37,$J37,$M37,$P37,$S37,$V37,$AB37,$Y37))</f>
        <v>4</v>
      </c>
      <c r="Y37" s="9">
        <v>0.53</v>
      </c>
      <c r="Z37" s="33">
        <v>12</v>
      </c>
      <c r="AA37" s="7"/>
      <c r="AB37">
        <v>0.69899999999999995</v>
      </c>
      <c r="AC37">
        <f>RANK(AB37,($G37,$J37,$M37,$P37,$S37,$V37,$AB37,$Y37))</f>
        <v>2</v>
      </c>
      <c r="AD37" s="7"/>
    </row>
    <row r="38" spans="1:30">
      <c r="A38" t="s">
        <v>53</v>
      </c>
      <c r="B38">
        <v>12</v>
      </c>
      <c r="C38" s="7">
        <v>390</v>
      </c>
      <c r="D38" s="7">
        <v>390</v>
      </c>
      <c r="E38" s="7">
        <v>300</v>
      </c>
      <c r="J38" s="8">
        <v>0.49519999999999997</v>
      </c>
      <c r="K38">
        <f>RANK(J38,($G38,$J38,$M38,$P38,$S38,$V38,$AB38,$Y38))</f>
        <v>6</v>
      </c>
      <c r="M38" s="11">
        <v>0.56699999999999995</v>
      </c>
      <c r="N38">
        <f>RANK(M38,($G38,$J38,$M38,$P38,$S38,$V38,$AB38,$Y38))</f>
        <v>5</v>
      </c>
      <c r="O38" s="12"/>
      <c r="P38" s="11">
        <f>1-0.197</f>
        <v>0.80299999999999994</v>
      </c>
      <c r="Q38">
        <f>RANK(P38,($G38,$J38,$M38,$P38,$S38,$V38,$AB38,$Y38))</f>
        <v>1</v>
      </c>
      <c r="S38" s="11">
        <v>0.62307999999999997</v>
      </c>
      <c r="T38">
        <f>RANK(S38,($G38,$J38,$M38,$P38,$S38,$V38,$AB38,$Y38))</f>
        <v>4</v>
      </c>
      <c r="V38" s="31">
        <v>0.62563999999999997</v>
      </c>
      <c r="W38">
        <f>RANK(V38,($G38,$J38,$M38,$P38,$S38,$V38,$AB38,$Y38))</f>
        <v>3</v>
      </c>
      <c r="Y38" s="8"/>
      <c r="AB38">
        <v>0.79200000000000004</v>
      </c>
      <c r="AC38">
        <f>RANK(AB38,($G38,$J38,$M38,$P38,$S38,$V38,$AB38,$Y38))</f>
        <v>2</v>
      </c>
    </row>
    <row r="39" spans="1:30">
      <c r="A39" t="s">
        <v>54</v>
      </c>
      <c r="B39">
        <v>12</v>
      </c>
      <c r="C39" s="7">
        <v>390</v>
      </c>
      <c r="D39" s="7">
        <v>390</v>
      </c>
      <c r="E39" s="7">
        <v>300</v>
      </c>
      <c r="J39" s="8">
        <v>0.47320000000000001</v>
      </c>
      <c r="K39">
        <f>RANK(J39,($G39,$J39,$M39,$P39,$S39,$V39,$AB39,$Y39))</f>
        <v>6</v>
      </c>
      <c r="M39" s="11">
        <v>0.57699999999999996</v>
      </c>
      <c r="N39">
        <f>RANK(M39,($G39,$J39,$M39,$P39,$S39,$V39,$AB39,$Y39))</f>
        <v>5</v>
      </c>
      <c r="O39" s="12"/>
      <c r="P39" s="11">
        <f>1-0.236</f>
        <v>0.76400000000000001</v>
      </c>
      <c r="Q39">
        <f>RANK(P39,($G39,$J39,$M39,$P39,$S39,$V39,$AB39,$Y39))</f>
        <v>1</v>
      </c>
      <c r="S39" s="11">
        <v>0.63590000000000002</v>
      </c>
      <c r="T39">
        <f>RANK(S39,($G39,$J39,$M39,$P39,$S39,$V39,$AB39,$Y39))</f>
        <v>3</v>
      </c>
      <c r="V39" s="31">
        <v>0.58462000000000003</v>
      </c>
      <c r="W39">
        <f>RANK(V39,($G39,$J39,$M39,$P39,$S39,$V39,$AB39,$Y39))</f>
        <v>4</v>
      </c>
      <c r="X39" s="11"/>
      <c r="AB39">
        <v>0.74099999999999999</v>
      </c>
      <c r="AC39">
        <f>RANK(AB39,($G39,$J39,$M39,$P39,$S39,$V39,$AB39,$Y39))</f>
        <v>2</v>
      </c>
    </row>
    <row r="40" spans="1:30">
      <c r="A40" t="s">
        <v>55</v>
      </c>
      <c r="B40">
        <v>12</v>
      </c>
      <c r="C40" s="7">
        <v>390</v>
      </c>
      <c r="D40" s="7">
        <v>390</v>
      </c>
      <c r="E40" s="7">
        <v>300</v>
      </c>
      <c r="J40" s="8">
        <v>0.45269999999999999</v>
      </c>
      <c r="K40">
        <f>RANK(J40,($G40,$J40,$M40,$P40,$S40,$V40,$AB40,$Y40))</f>
        <v>6</v>
      </c>
      <c r="M40" s="11">
        <v>0.58699999999999997</v>
      </c>
      <c r="N40">
        <f>RANK(M40,($G40,$J40,$M40,$P40,$S40,$V40,$AB40,$Y40))</f>
        <v>5</v>
      </c>
      <c r="O40" s="12"/>
      <c r="P40" s="11">
        <f>1-0.18</f>
        <v>0.82000000000000006</v>
      </c>
      <c r="Q40">
        <f>RANK(P40,($G40,$J40,$M40,$P40,$S40,$V40,$AB40,$Y40))</f>
        <v>1</v>
      </c>
      <c r="S40" s="11">
        <v>0.63846000000000003</v>
      </c>
      <c r="T40">
        <f>RANK(S40,($G40,$J40,$M40,$P40,$S40,$V40,$AB40,$Y40))</f>
        <v>3</v>
      </c>
      <c r="V40" s="31">
        <v>0.63590000000000002</v>
      </c>
      <c r="W40">
        <f>RANK(V40,($G40,$J40,$M40,$P40,$S40,$V40,$AB40,$Y40))</f>
        <v>4</v>
      </c>
      <c r="X40" s="11"/>
      <c r="AB40">
        <v>0.754</v>
      </c>
      <c r="AC40">
        <f>RANK(AB40,($G40,$J40,$M40,$P40,$S40,$V40,$AB40,$Y40))</f>
        <v>2</v>
      </c>
    </row>
    <row r="41" spans="1:30">
      <c r="A41" t="s">
        <v>40</v>
      </c>
      <c r="B41">
        <v>25</v>
      </c>
      <c r="C41" s="7">
        <v>267</v>
      </c>
      <c r="D41" s="7">
        <v>638</v>
      </c>
      <c r="E41" s="7">
        <v>270</v>
      </c>
      <c r="J41" s="8">
        <v>0.40610000000000002</v>
      </c>
      <c r="K41">
        <f>RANK(J41,($G41,$J41,$M41,$P41,$S41,$V41,$AB41,$Y41))</f>
        <v>6</v>
      </c>
      <c r="M41" s="11">
        <v>0.61799999999999999</v>
      </c>
      <c r="N41">
        <f>RANK(M41,($G41,$J41,$M41,$P41,$S41,$V41,$AB41,$Y41))</f>
        <v>3</v>
      </c>
      <c r="O41" s="1"/>
      <c r="P41" s="11">
        <f>1-0.252</f>
        <v>0.748</v>
      </c>
      <c r="Q41">
        <f>RANK(P41,($G41,$J41,$M41,$P41,$S41,$V41,$AB41,$Y41))</f>
        <v>1</v>
      </c>
      <c r="R41" s="1"/>
      <c r="S41" s="11">
        <v>0.61285000000000001</v>
      </c>
      <c r="T41">
        <f>RANK(S41,($G41,$J41,$M41,$P41,$S41,$V41,$AB41,$Y41))</f>
        <v>4</v>
      </c>
      <c r="V41" s="31">
        <v>0.55955999999999995</v>
      </c>
      <c r="W41">
        <f>RANK(V41,($G41,$J41,$M41,$P41,$S41,$V41,$AB41,$Y41))</f>
        <v>5</v>
      </c>
      <c r="Y41" s="14"/>
      <c r="Z41" s="1"/>
      <c r="AB41">
        <v>0.65500000000000003</v>
      </c>
      <c r="AC41">
        <f>RANK(AB41,($G41,$J41,$M41,$P41,$S41,$V41,$AB41,$Y41))</f>
        <v>2</v>
      </c>
    </row>
    <row r="42" spans="1:30">
      <c r="A42" t="s">
        <v>56</v>
      </c>
      <c r="B42">
        <v>8</v>
      </c>
      <c r="C42" s="7">
        <v>896</v>
      </c>
      <c r="D42" s="7">
        <v>3582</v>
      </c>
      <c r="E42" s="7">
        <v>315</v>
      </c>
      <c r="J42" s="8">
        <v>0.63560000000000005</v>
      </c>
      <c r="K42">
        <f>RANK(J42,($G42,$J42,$M42,$P42,$S42,$V42,$AB42,$Y42))</f>
        <v>6</v>
      </c>
      <c r="M42" s="11">
        <v>0.65</v>
      </c>
      <c r="N42">
        <f>RANK(M42,($G42,$J42,$M42,$P42,$S42,$V42,$AB42,$Y42))</f>
        <v>5</v>
      </c>
      <c r="P42" s="11">
        <f>1-0.322</f>
        <v>0.67799999999999994</v>
      </c>
      <c r="Q42">
        <f>RANK(P42,($G42,$J42,$M42,$P42,$S42,$V42,$AB42,$Y42))</f>
        <v>4</v>
      </c>
      <c r="S42" s="11">
        <v>0.70296000000000003</v>
      </c>
      <c r="T42">
        <f>RANK(S42,($G42,$J42,$M42,$P42,$S42,$V42,$AB42,$Y42))</f>
        <v>1</v>
      </c>
      <c r="V42" s="31">
        <v>0.69457999999999998</v>
      </c>
      <c r="W42">
        <f>RANK(V42,($G42,$J42,$M42,$P42,$S42,$V42,$AB42,$Y42))</f>
        <v>2</v>
      </c>
      <c r="Y42" s="1"/>
      <c r="Z42" s="16"/>
      <c r="AB42">
        <v>0.68799999999999994</v>
      </c>
      <c r="AC42">
        <f>RANK(AB42,($G42,$J42,$M42,$P42,$S42,$V42,$AB42,$Y42))</f>
        <v>3</v>
      </c>
    </row>
    <row r="43" spans="1:30">
      <c r="A43" t="s">
        <v>57</v>
      </c>
      <c r="B43">
        <v>8</v>
      </c>
      <c r="C43" s="7">
        <v>896</v>
      </c>
      <c r="D43" s="7">
        <v>3582</v>
      </c>
      <c r="E43" s="7">
        <v>315</v>
      </c>
      <c r="J43" s="8">
        <v>0.60829999999999995</v>
      </c>
      <c r="K43">
        <f>RANK(J43,($G43,$J43,$M43,$P43,$S43,$V43,$AB43,$Y43))</f>
        <v>6</v>
      </c>
      <c r="M43" s="11">
        <v>0.66200000000000003</v>
      </c>
      <c r="N43">
        <f>RANK(M43,($G43,$J43,$M43,$P43,$S43,$V43,$AB43,$Y43))</f>
        <v>5</v>
      </c>
      <c r="P43" s="11">
        <f>1-0.301</f>
        <v>0.69900000000000007</v>
      </c>
      <c r="Q43">
        <f>RANK(P43,($G43,$J43,$M43,$P43,$S43,$V43,$AB43,$Y43))</f>
        <v>1</v>
      </c>
      <c r="S43" s="11">
        <v>0.67950999999999995</v>
      </c>
      <c r="T43">
        <f>RANK(S43,($G43,$J43,$M43,$P43,$S43,$V43,$AB43,$Y43))</f>
        <v>4</v>
      </c>
      <c r="V43" s="31">
        <v>0.68872</v>
      </c>
      <c r="W43">
        <f>RANK(V43,($G43,$J43,$M43,$P43,$S43,$V43,$AB43,$Y43))</f>
        <v>2</v>
      </c>
      <c r="AB43">
        <v>0.68700000000000006</v>
      </c>
      <c r="AC43">
        <f>RANK(AB43,($G43,$J43,$M43,$P43,$S43,$V43,$AB43,$Y43))</f>
        <v>3</v>
      </c>
    </row>
    <row r="44" spans="1:30">
      <c r="A44" t="s">
        <v>58</v>
      </c>
      <c r="B44">
        <v>8</v>
      </c>
      <c r="C44" s="7">
        <v>896</v>
      </c>
      <c r="D44" s="7">
        <v>3582</v>
      </c>
      <c r="E44" s="7">
        <v>315</v>
      </c>
      <c r="J44" s="8">
        <v>0.70679999999999998</v>
      </c>
      <c r="K44">
        <f>RANK(J44,($G44,$J44,$M44,$P44,$S44,$V44,$AB44,$Y44))</f>
        <v>6</v>
      </c>
      <c r="M44" s="11">
        <v>0.73899999999999999</v>
      </c>
      <c r="N44">
        <f>RANK(M44,($G44,$J44,$M44,$P44,$S44,$V44,$AB44,$Y44))</f>
        <v>4</v>
      </c>
      <c r="P44" s="11">
        <f>1-0.227</f>
        <v>0.77300000000000002</v>
      </c>
      <c r="Q44">
        <f>RANK(P44,($G44,$J44,$M44,$P44,$S44,$V44,$AB44,$Y44))</f>
        <v>1</v>
      </c>
      <c r="S44" s="11">
        <v>0.76075000000000004</v>
      </c>
      <c r="T44">
        <f>RANK(S44,($G44,$J44,$M44,$P44,$S44,$V44,$AB44,$Y44))</f>
        <v>2</v>
      </c>
      <c r="V44" s="31">
        <v>0.73897000000000002</v>
      </c>
      <c r="W44">
        <f>RANK(V44,($G44,$J44,$M44,$P44,$S44,$V44,$AB44,$Y44))</f>
        <v>5</v>
      </c>
      <c r="AB44">
        <v>0.75900000000000001</v>
      </c>
      <c r="AC44">
        <f>RANK(AB44,($G44,$J44,$M44,$P44,$S44,$V44,$AB44,$Y44))</f>
        <v>3</v>
      </c>
    </row>
    <row r="45" spans="1:30">
      <c r="A45" t="s">
        <v>59</v>
      </c>
      <c r="B45">
        <v>42</v>
      </c>
      <c r="C45" s="7">
        <v>1800</v>
      </c>
      <c r="D45" s="7">
        <v>1965</v>
      </c>
      <c r="E45" s="7">
        <v>750</v>
      </c>
      <c r="J45" s="8">
        <v>0.82899999999999996</v>
      </c>
      <c r="K45">
        <f>RANK(J45,($G45,$J45,$M45,$P45,$S45,$V45,$AB45,$Y45))</f>
        <v>4</v>
      </c>
      <c r="M45" s="11">
        <v>0.82899999999999996</v>
      </c>
      <c r="N45">
        <f>RANK(M45,($G45,$J45,$M45,$P45,$S45,$V45,$AB45,$Y45))</f>
        <v>4</v>
      </c>
      <c r="P45" s="30">
        <f>1-0.185</f>
        <v>0.81499999999999995</v>
      </c>
      <c r="Q45">
        <f>RANK(P45,($G45,$J45,$M45,$P45,$S45,$V45,$AB45,$Y45))</f>
        <v>6</v>
      </c>
      <c r="S45" s="11">
        <v>0.95115000000000005</v>
      </c>
      <c r="T45">
        <f>RANK(S45,($G45,$J45,$M45,$P45,$S45,$V45,$AB45,$Y45))</f>
        <v>1</v>
      </c>
      <c r="V45" s="31">
        <v>0.85902999999999996</v>
      </c>
      <c r="W45">
        <f>RANK(V45,($G45,$J45,$M45,$P45,$S45,$V45,$AB45,$Y45))</f>
        <v>2</v>
      </c>
      <c r="AB45">
        <v>0.83899999999999997</v>
      </c>
      <c r="AC45">
        <f>RANK(AB45,($G45,$J45,$M45,$P45,$S45,$V45,$AB45,$Y45))</f>
        <v>3</v>
      </c>
    </row>
    <row r="46" spans="1:30">
      <c r="A46" t="s">
        <v>60</v>
      </c>
      <c r="B46">
        <v>42</v>
      </c>
      <c r="C46" s="7">
        <v>1800</v>
      </c>
      <c r="D46" s="7">
        <v>1965</v>
      </c>
      <c r="E46" s="7">
        <v>750</v>
      </c>
      <c r="J46" s="8">
        <v>0.87990000000000002</v>
      </c>
      <c r="K46">
        <f>RANK(J46,($G46,$J46,$M46,$P46,$S46,$V46,$AB46,$Y46))</f>
        <v>5</v>
      </c>
      <c r="M46" s="11">
        <v>0.88</v>
      </c>
      <c r="N46">
        <f>RANK(M46,($G46,$J46,$M46,$P46,$S46,$V46,$AB46,$Y46))</f>
        <v>4</v>
      </c>
      <c r="P46" s="11">
        <f>1-0.129</f>
        <v>0.871</v>
      </c>
      <c r="Q46">
        <f>RANK(P46,($G46,$J46,$M46,$P46,$S46,$V46,$AB46,$Y46))</f>
        <v>6</v>
      </c>
      <c r="S46" s="11">
        <v>0.95165</v>
      </c>
      <c r="T46">
        <f>RANK(S46,($G46,$J46,$M46,$P46,$S46,$V46,$AB46,$Y46))</f>
        <v>1</v>
      </c>
      <c r="V46" s="31">
        <v>0.90178000000000003</v>
      </c>
      <c r="W46">
        <f>RANK(V46,($G46,$J46,$M46,$P46,$S46,$V46,$AB46,$Y46))</f>
        <v>2</v>
      </c>
      <c r="AB46">
        <v>0.89900000000000002</v>
      </c>
      <c r="AC46">
        <f>RANK(AB46,($G46,$J46,$M46,$P46,$S46,$V46,$AB46,$Y46))</f>
        <v>3</v>
      </c>
    </row>
    <row r="47" spans="1:30">
      <c r="A47" t="s">
        <v>61</v>
      </c>
      <c r="K47"/>
      <c r="M47" s="11">
        <v>0.626</v>
      </c>
      <c r="N47">
        <f>RANK(M47,($G47,$J47,$M47,$P47,$S47,$V47,$AB47,$Y47))</f>
        <v>5</v>
      </c>
      <c r="P47" s="11">
        <v>0.71799999999999997</v>
      </c>
      <c r="Q47">
        <f>RANK(P47,($G47,$J47,$M47,$P47,$S47,$V47,$AB47,$Y47))</f>
        <v>1</v>
      </c>
      <c r="S47" s="11">
        <v>0.69466000000000006</v>
      </c>
      <c r="T47">
        <f>RANK(S47,($G47,$J47,$M47,$P47,$S47,$V47,$AB47,$Y47))</f>
        <v>3</v>
      </c>
      <c r="V47" s="31">
        <v>0.66412000000000004</v>
      </c>
      <c r="W47">
        <f>RANK(V47,($G47,$J47,$M47,$P47,$S47,$V47,$AB47,$Y47))</f>
        <v>4</v>
      </c>
      <c r="AB47">
        <v>0.71799999999999997</v>
      </c>
      <c r="AC47">
        <f>RANK(AB47,($G47,$J47,$M47,$P47,$S47,$V47,$AB47,$Y47))</f>
        <v>1</v>
      </c>
    </row>
    <row r="48" spans="1:30">
      <c r="A48" t="s">
        <v>62</v>
      </c>
      <c r="J48" s="9">
        <v>0.8</v>
      </c>
      <c r="K48">
        <f>RANK(J48,($G48,$J48,$M48,$P48,$S48,$V48,$AB48,$Y48))</f>
        <v>2</v>
      </c>
      <c r="M48" s="11">
        <v>0.66300000000000003</v>
      </c>
      <c r="N48">
        <f>RANK(M48,($G48,$J48,$M48,$P48,$S48,$V48,$AB48,$Y48))</f>
        <v>3</v>
      </c>
      <c r="P48" s="11">
        <v>0.66300000000000003</v>
      </c>
      <c r="Q48">
        <f>RANK(P48,($G48,$J48,$M48,$P48,$S48,$V48,$AB48,$Y48))</f>
        <v>3</v>
      </c>
      <c r="S48" s="11"/>
      <c r="V48" s="13"/>
      <c r="AB48">
        <v>0.83399999999999996</v>
      </c>
      <c r="AC48">
        <f>RANK(AB48,($G48,$J48,$M48,$P48,$S48,$V48,$AB48,$Y48))</f>
        <v>1</v>
      </c>
    </row>
    <row r="49" spans="1:29">
      <c r="A49" t="s">
        <v>63</v>
      </c>
      <c r="J49" s="9">
        <v>0.89900000000000002</v>
      </c>
      <c r="K49">
        <f>RANK(J49,($G49,$J49,$M49,$P49,$S49,$V49,$AB49,$Y49))</f>
        <v>2</v>
      </c>
      <c r="M49" s="11">
        <v>0.76</v>
      </c>
      <c r="N49">
        <f>RANK(M49,($G49,$J49,$M49,$P49,$S49,$V49,$AB49,$Y49))</f>
        <v>4</v>
      </c>
      <c r="P49" s="11">
        <v>0.86</v>
      </c>
      <c r="Q49">
        <f>RANK(P49,($G49,$J49,$M49,$P49,$S49,$V49,$AB49,$Y49))</f>
        <v>3</v>
      </c>
      <c r="S49" s="11"/>
      <c r="V49" s="13"/>
      <c r="AB49">
        <v>0.90700000000000003</v>
      </c>
      <c r="AC49">
        <f>RANK(AB49,($G49,$J49,$M49,$P49,$S49,$V49,$AB49,$Y49))</f>
        <v>1</v>
      </c>
    </row>
    <row r="50" spans="1:29">
      <c r="A50" t="s">
        <v>64</v>
      </c>
      <c r="J50" s="9">
        <v>0.72599999999999998</v>
      </c>
      <c r="K50">
        <f>RANK(J50,($G50,$J50,$M50,$P50,$S50,$V50,$AB50,$Y50))</f>
        <v>3</v>
      </c>
      <c r="M50" s="11">
        <v>0.66900000000000004</v>
      </c>
      <c r="N50">
        <f>RANK(M50,($G50,$J50,$M50,$P50,$S50,$V50,$AB50,$Y50))</f>
        <v>5</v>
      </c>
      <c r="P50" s="11">
        <v>0.71299999999999997</v>
      </c>
      <c r="Q50">
        <f>RANK(P50,($G50,$J50,$M50,$P50,$S50,$V50,$AB50,$Y50))</f>
        <v>4</v>
      </c>
      <c r="S50" s="31">
        <v>0.76032999999999995</v>
      </c>
      <c r="T50">
        <f>RANK(S50,($G50,$J50,$M50,$P50,$S50,$V50,$AB50,$Y50))</f>
        <v>2</v>
      </c>
      <c r="V50" s="31">
        <v>0.60606000000000004</v>
      </c>
      <c r="W50">
        <f>RANK(V50,($G50,$J50,$M50,$P50,$S50,$V50,$AB50,$Y50))</f>
        <v>6</v>
      </c>
      <c r="AB50">
        <v>0.80400000000000005</v>
      </c>
      <c r="AC50">
        <f>RANK(AB50,($G50,$J50,$M50,$P50,$S50,$V50,$AB50,$Y50))</f>
        <v>1</v>
      </c>
    </row>
    <row r="51" spans="1:29">
      <c r="A51" t="s">
        <v>65</v>
      </c>
      <c r="K51"/>
      <c r="M51" s="11">
        <v>0.66900000000000004</v>
      </c>
      <c r="N51">
        <f>RANK(M51,($G51,$J51,$M51,$P51,$S51,$V51,$AB51,$Y51))</f>
        <v>4</v>
      </c>
      <c r="P51" s="11">
        <v>0.57199999999999995</v>
      </c>
      <c r="Q51">
        <f>RANK(P51,($G51,$J51,$M51,$P51,$S51,$V51,$AB51,$Y51))</f>
        <v>5</v>
      </c>
      <c r="S51" s="31">
        <v>0.84470000000000001</v>
      </c>
      <c r="T51">
        <f>RANK(S51,($G51,$J51,$M51,$P51,$S51,$V51,$AB51,$Y51))</f>
        <v>2</v>
      </c>
      <c r="V51" s="31">
        <v>0.71287999999999996</v>
      </c>
      <c r="W51">
        <f>RANK(V51,($G51,$J51,$M51,$P51,$S51,$V51,$AB51,$Y51))</f>
        <v>3</v>
      </c>
      <c r="AB51">
        <v>0.91800000000000004</v>
      </c>
      <c r="AC51">
        <f>RANK(AB51,($G51,$J51,$M51,$P51,$S51,$V51,$AB51,$Y51))</f>
        <v>1</v>
      </c>
    </row>
    <row r="52" spans="1:29">
      <c r="A52" t="s">
        <v>66</v>
      </c>
      <c r="K52"/>
      <c r="M52" s="11">
        <v>0.61</v>
      </c>
      <c r="N52">
        <f>RANK(M52,($G52,$J52,$M52,$P52,$S52,$V52,$AB52,$Y52))</f>
        <v>5</v>
      </c>
      <c r="P52" s="11">
        <v>0.623</v>
      </c>
      <c r="Q52">
        <f>RANK(P52,($G52,$J52,$M52,$P52,$S52,$V52,$AB52,$Y52))</f>
        <v>4</v>
      </c>
      <c r="S52" s="31">
        <v>0.71480999999999995</v>
      </c>
      <c r="T52">
        <f>RANK(S52,($G52,$J52,$M52,$P52,$S52,$V52,$AB52,$Y52))</f>
        <v>2</v>
      </c>
      <c r="V52" s="31">
        <v>0.64690999999999999</v>
      </c>
      <c r="W52">
        <f>RANK(V52,($G52,$J52,$M52,$P52,$S52,$V52,$AB52,$Y52))</f>
        <v>3</v>
      </c>
      <c r="AB52">
        <v>0.82499999999999996</v>
      </c>
      <c r="AC52">
        <f>RANK(AB52,($G52,$J52,$M52,$P52,$S52,$V52,$AB52,$Y52))</f>
        <v>1</v>
      </c>
    </row>
    <row r="53" spans="1:29">
      <c r="A53" t="s">
        <v>67</v>
      </c>
      <c r="K53"/>
      <c r="M53">
        <v>0.876</v>
      </c>
      <c r="N53">
        <f>RANK(M53,($G53,$J53,$M53,$P53,$S53,$V53,$AB53,$Y53))</f>
        <v>5</v>
      </c>
      <c r="P53" s="13">
        <v>0.98899999999999999</v>
      </c>
      <c r="Q53">
        <f>RANK(P53,($G53,$J53,$M53,$P53,$S53,$V53,$AB53,$Y53))</f>
        <v>2</v>
      </c>
      <c r="S53" s="31">
        <v>1</v>
      </c>
      <c r="T53">
        <f>RANK(S53,($G53,$J53,$M53,$P53,$S53,$V53,$AB53,$Y53))</f>
        <v>1</v>
      </c>
      <c r="V53" s="31">
        <v>0.91622000000000003</v>
      </c>
      <c r="W53">
        <f>RANK(V53,($G53,$J53,$M53,$P53,$S53,$V53,$AB53,$Y53))</f>
        <v>3</v>
      </c>
      <c r="AB53">
        <v>0.90500000000000003</v>
      </c>
      <c r="AC53">
        <f>RANK(AB53,($G53,$J53,$M53,$P53,$S53,$V53,$AB53,$Y53))</f>
        <v>4</v>
      </c>
    </row>
    <row r="54" spans="1:29">
      <c r="A54" t="s">
        <v>68</v>
      </c>
      <c r="K54"/>
      <c r="M54">
        <v>0.505</v>
      </c>
      <c r="N54">
        <f>RANK(M54,($G54,$J54,$M54,$P54,$S54,$V54,$AB54,$Y54))</f>
        <v>5</v>
      </c>
      <c r="P54" s="13">
        <v>0.50900000000000001</v>
      </c>
      <c r="Q54">
        <f>RANK(P54,($G54,$J54,$M54,$P54,$S54,$V54,$AB54,$Y54))</f>
        <v>3</v>
      </c>
      <c r="S54" s="31">
        <v>0.54449999999999998</v>
      </c>
      <c r="T54">
        <f>RANK(S54,($G54,$J54,$M54,$P54,$S54,$V54,$AB54,$Y54))</f>
        <v>2</v>
      </c>
      <c r="V54" s="31">
        <v>0.50649999999999995</v>
      </c>
      <c r="W54">
        <f>RANK(V54,($G54,$J54,$M54,$P54,$S54,$V54,$AB54,$Y54))</f>
        <v>4</v>
      </c>
      <c r="AB54">
        <v>0.93400000000000005</v>
      </c>
      <c r="AC54">
        <f>RANK(AB54,($G54,$J54,$M54,$P54,$S54,$V54,$AB54,$Y54))</f>
        <v>1</v>
      </c>
    </row>
    <row r="55" spans="1:29">
      <c r="A55" t="s">
        <v>69</v>
      </c>
      <c r="K55"/>
      <c r="M55">
        <v>0.71899999999999997</v>
      </c>
      <c r="N55">
        <f>RANK(M55,($G55,$J55,$M55,$P55,$S55,$V55,$AB55,$Y55))</f>
        <v>5</v>
      </c>
      <c r="P55">
        <v>0.79100000000000004</v>
      </c>
      <c r="Q55">
        <f>RANK(P55,($G55,$J55,$M55,$P55,$S55,$V55,$AB55,$Y55))</f>
        <v>2</v>
      </c>
      <c r="S55" s="31">
        <v>0.74819999999999998</v>
      </c>
      <c r="T55">
        <f>RANK(S55,($G55,$J55,$M55,$P55,$S55,$V55,$AB55,$Y55))</f>
        <v>3</v>
      </c>
      <c r="V55" s="31">
        <v>0.85611999999999999</v>
      </c>
      <c r="W55">
        <f>RANK(V55,($G55,$J55,$M55,$P55,$S55,$V55,$AB55,$Y55))</f>
        <v>1</v>
      </c>
      <c r="AB55">
        <v>0.748</v>
      </c>
      <c r="AC55">
        <f>RANK(AB55,($G55,$J55,$M55,$P55,$S55,$V55,$AB55,$Y55))</f>
        <v>4</v>
      </c>
    </row>
    <row r="56" spans="1:29">
      <c r="A56" s="7" t="s">
        <v>70</v>
      </c>
      <c r="K56"/>
      <c r="M56">
        <v>0.75</v>
      </c>
      <c r="N56">
        <f>RANK(M56,($G56,$J56,$M56,$P56,$S56,$V56,$AB56,$Y56))</f>
        <v>4</v>
      </c>
      <c r="P56">
        <v>0.7</v>
      </c>
      <c r="Q56">
        <f>RANK(P56,($G56,$J56,$M56,$P56,$S56,$V56,$AB56,$Y56))</f>
        <v>5</v>
      </c>
      <c r="S56" s="31">
        <v>0.8</v>
      </c>
      <c r="T56">
        <f>RANK(S56,($G56,$J56,$M56,$P56,$S56,$V56,$AB56,$Y56))</f>
        <v>3</v>
      </c>
      <c r="V56" s="31">
        <v>0.9</v>
      </c>
      <c r="W56">
        <f>RANK(V56,($G56,$J56,$M56,$P56,$S56,$V56,$AB56,$Y56))</f>
        <v>1</v>
      </c>
      <c r="AB56">
        <v>0.9</v>
      </c>
      <c r="AC56">
        <f>RANK(AB56,($G56,$J56,$M56,$P56,$S56,$V56,$AB56,$Y56))</f>
        <v>1</v>
      </c>
    </row>
    <row r="57" spans="1:29">
      <c r="A57" s="7" t="s">
        <v>71</v>
      </c>
      <c r="K57"/>
      <c r="M57">
        <v>0.55000000000000004</v>
      </c>
      <c r="N57">
        <f>RANK(M57,($G57,$J57,$M57,$P57,$S57,$V57,$AB57,$Y57))</f>
        <v>4</v>
      </c>
      <c r="P57">
        <v>0.75</v>
      </c>
      <c r="Q57">
        <f>RANK(P57,($G57,$J57,$M57,$P57,$S57,$V57,$AB57,$Y57))</f>
        <v>2</v>
      </c>
      <c r="S57" s="31">
        <v>0.5</v>
      </c>
      <c r="T57">
        <f>RANK(S57,($G57,$J57,$M57,$P57,$S57,$V57,$AB57,$Y57))</f>
        <v>5</v>
      </c>
      <c r="V57" s="31">
        <v>0.7</v>
      </c>
      <c r="W57">
        <f>RANK(V57,($G57,$J57,$M57,$P57,$S57,$V57,$AB57,$Y57))</f>
        <v>3</v>
      </c>
      <c r="AB57">
        <v>1</v>
      </c>
      <c r="AC57">
        <f>RANK(AB57,($G57,$J57,$M57,$P57,$S57,$V57,$AB57,$Y57))</f>
        <v>1</v>
      </c>
    </row>
    <row r="58" spans="1:29">
      <c r="A58" s="7" t="s">
        <v>72</v>
      </c>
      <c r="M58">
        <v>0.51600000000000001</v>
      </c>
      <c r="N58">
        <f>RANK(M58,($G58,$J58,$M58,$P58,$S58,$V58,$AB58,$Y58))</f>
        <v>5</v>
      </c>
      <c r="P58">
        <v>0.53100000000000003</v>
      </c>
      <c r="Q58">
        <f>RANK(P58,($G58,$J58,$M58,$P58,$S58,$V58,$AB58,$Y58))</f>
        <v>4</v>
      </c>
      <c r="S58" s="31">
        <v>0.70311999999999997</v>
      </c>
      <c r="T58">
        <f>RANK(S58,($G58,$J58,$M58,$P58,$S58,$V58,$AB58,$Y58))</f>
        <v>1</v>
      </c>
      <c r="V58" s="31">
        <v>0.625</v>
      </c>
      <c r="W58">
        <f>RANK(V58,($G58,$J58,$M58,$P58,$S58,$V58,$AB58,$Y58))</f>
        <v>2</v>
      </c>
      <c r="AB58">
        <v>0.625</v>
      </c>
      <c r="AC58">
        <f>RANK(AB58,($G58,$J58,$M58,$P58,$S58,$V58,$AB58,$Y58))</f>
        <v>2</v>
      </c>
    </row>
    <row r="59" spans="1:29">
      <c r="A59" t="s">
        <v>73</v>
      </c>
      <c r="B59" s="7"/>
      <c r="C59" s="8"/>
      <c r="D59" s="8"/>
      <c r="M59">
        <v>0.623</v>
      </c>
      <c r="N59">
        <f>RANK(M59,($G59,$J59,$M59,$P59,$S59,$V59,$AB59,$Y59))</f>
        <v>3</v>
      </c>
      <c r="P59">
        <v>0.66199999999999903</v>
      </c>
      <c r="Q59">
        <f>RANK(P59,($G59,$J59,$M59,$P59,$S59,$V59,$AB59,$Y59))</f>
        <v>2</v>
      </c>
      <c r="S59" s="13"/>
      <c r="V59" s="13"/>
      <c r="AB59">
        <v>0.97399999999999998</v>
      </c>
      <c r="AC59">
        <f>RANK(AB59,($G59,$J59,$M59,$P59,$S59,$V59,$AB59,$Y59))</f>
        <v>1</v>
      </c>
    </row>
    <row r="60" spans="1:29">
      <c r="A60" t="s">
        <v>74</v>
      </c>
      <c r="B60" s="7"/>
      <c r="C60" s="8"/>
      <c r="D60" s="8"/>
      <c r="M60">
        <v>0.995</v>
      </c>
      <c r="N60">
        <f>RANK(M60,($G60,$J60,$M60,$P60,$S60,$V60,$AB60,$Y60))</f>
        <v>1</v>
      </c>
      <c r="P60">
        <v>0.86</v>
      </c>
      <c r="Q60">
        <f>RANK(P60,($G60,$J60,$M60,$P60,$S60,$V60,$AB60,$Y60))</f>
        <v>3</v>
      </c>
      <c r="S60" s="13"/>
      <c r="V60" s="13"/>
      <c r="AB60">
        <v>0.96499999999999997</v>
      </c>
      <c r="AC60">
        <f>RANK(AB60,($G60,$J60,$M60,$P60,$S60,$V60,$AB60,$Y60))</f>
        <v>2</v>
      </c>
    </row>
    <row r="61" spans="1:29">
      <c r="B61" s="7"/>
      <c r="C61" s="8"/>
      <c r="D61" s="8"/>
      <c r="S61" s="13"/>
      <c r="V61" s="13"/>
    </row>
    <row r="62" spans="1:29">
      <c r="A62" s="7"/>
      <c r="B62" s="7"/>
      <c r="C62" s="8"/>
      <c r="D62" s="8"/>
    </row>
    <row r="63" spans="1:29">
      <c r="A63" s="1" t="s">
        <v>48</v>
      </c>
      <c r="B63" s="7"/>
      <c r="C63" s="8"/>
      <c r="D63" s="8"/>
      <c r="G63" s="32">
        <f>AVERAGE(G4:G62)</f>
        <v>0.74824767741935483</v>
      </c>
      <c r="H63" s="15">
        <f>AVERAGE(H4:H62)</f>
        <v>5.580645161290323</v>
      </c>
      <c r="J63" s="32">
        <f>AVERAGE(J4:J62)</f>
        <v>0.7293684130434781</v>
      </c>
      <c r="K63" s="15">
        <f>AVERAGE(K4:K62)</f>
        <v>5.3260869565217392</v>
      </c>
      <c r="M63" s="32">
        <f>AVERAGE(M4:M62)</f>
        <v>0.73156140350877152</v>
      </c>
      <c r="N63" s="15">
        <f>AVERAGE(N4:N62)</f>
        <v>4.4736842105263159</v>
      </c>
      <c r="P63" s="32">
        <f>AVERAGE(P4:P62)</f>
        <v>0.78082456140350875</v>
      </c>
      <c r="Q63" s="15">
        <f>AVERAGE(Q4:Q62)</f>
        <v>3.1754385964912282</v>
      </c>
      <c r="S63" s="32">
        <f>AVERAGE(S4:S62)</f>
        <v>0.78303264150943386</v>
      </c>
      <c r="T63" s="15">
        <f>AVERAGE(T4:T62)</f>
        <v>3.2075471698113209</v>
      </c>
      <c r="V63" s="32">
        <f>AVERAGE(V4:V62)</f>
        <v>0.74047754716981129</v>
      </c>
      <c r="W63" s="15">
        <f>AVERAGE(W4:W62)</f>
        <v>4.3396226415094343</v>
      </c>
      <c r="Y63" s="32">
        <f>AVERAGE(Y4:Y62)</f>
        <v>0.82610526315789468</v>
      </c>
      <c r="Z63" s="15">
        <f>AVERAGE(Z4:Z62)</f>
        <v>4.1578947368421053</v>
      </c>
      <c r="AB63" s="32">
        <f>AVERAGE(AB4:AB62)</f>
        <v>0.85042105263157897</v>
      </c>
      <c r="AC63" s="15">
        <f>AVERAGE(AC4:AC62)</f>
        <v>1.8947368421052631</v>
      </c>
    </row>
    <row r="64" spans="1:29">
      <c r="A64" s="1" t="s">
        <v>49</v>
      </c>
      <c r="B64" s="7"/>
      <c r="C64" s="8"/>
      <c r="D64" s="8"/>
      <c r="G64" s="3"/>
      <c r="H64" s="16">
        <f>SUMIF(H4:H62,1)</f>
        <v>2</v>
      </c>
      <c r="J64" s="3"/>
      <c r="K64" s="16">
        <f>SUMIF(K4:K62,1)</f>
        <v>1</v>
      </c>
      <c r="M64" s="3"/>
      <c r="N64" s="16">
        <f>SUMIF(N4:N62,1)</f>
        <v>3</v>
      </c>
      <c r="P64" s="3"/>
      <c r="Q64" s="16">
        <f>SUMIF(Q4:Q62,1)</f>
        <v>13</v>
      </c>
      <c r="S64" s="3"/>
      <c r="T64" s="16">
        <f>SUMIF(T4:T62,1)</f>
        <v>8</v>
      </c>
      <c r="V64" s="3"/>
      <c r="W64" s="16">
        <f>SUMIF(W4:W62,1)</f>
        <v>4</v>
      </c>
      <c r="Y64" s="3"/>
      <c r="Z64" s="16">
        <f>SUMIF(Z4:Z62,1)</f>
        <v>1</v>
      </c>
      <c r="AB64" s="3"/>
      <c r="AC64" s="16">
        <f>SUMIF(AC4:AC62,1)</f>
        <v>31</v>
      </c>
    </row>
    <row r="65" spans="1:4">
      <c r="A65" s="7"/>
      <c r="B65" s="7"/>
      <c r="C65" s="8"/>
      <c r="D65" s="8"/>
    </row>
    <row r="66" spans="1:4">
      <c r="A66" s="7"/>
      <c r="B66" s="7"/>
      <c r="C66" s="8"/>
      <c r="D66" s="8"/>
    </row>
    <row r="67" spans="1:4">
      <c r="A67" s="7"/>
      <c r="B67" s="7"/>
      <c r="C67" s="8"/>
      <c r="D67" s="8"/>
    </row>
    <row r="68" spans="1:4">
      <c r="A68" s="7"/>
      <c r="B68" s="7"/>
      <c r="C68" s="8"/>
      <c r="D68" s="8"/>
    </row>
    <row r="69" spans="1:4">
      <c r="A69" s="7"/>
      <c r="B69" s="7"/>
      <c r="C69" s="8"/>
      <c r="D69" s="8"/>
    </row>
    <row r="70" spans="1:4">
      <c r="A70" s="7"/>
      <c r="B70" s="7"/>
      <c r="C70" s="8"/>
      <c r="D70" s="8"/>
    </row>
    <row r="71" spans="1:4">
      <c r="A71" s="7"/>
      <c r="B71" s="7"/>
      <c r="C71" s="8"/>
      <c r="D71" s="8"/>
    </row>
    <row r="72" spans="1:4">
      <c r="A72" s="7"/>
      <c r="B72" s="7"/>
      <c r="C72" s="8"/>
      <c r="D72" s="8"/>
    </row>
  </sheetData>
  <mergeCells count="8">
    <mergeCell ref="AB1:AC1"/>
    <mergeCell ref="G1:H1"/>
    <mergeCell ref="J1:K1"/>
    <mergeCell ref="Y1:Z1"/>
    <mergeCell ref="S1:T1"/>
    <mergeCell ref="M1:N1"/>
    <mergeCell ref="V1:W1"/>
    <mergeCell ref="P1:Q1"/>
  </mergeCells>
  <conditionalFormatting sqref="Z3:AA34 Z38">
    <cfRule type="cellIs" dxfId="23" priority="81" operator="lessThan">
      <formula>0</formula>
    </cfRule>
  </conditionalFormatting>
  <conditionalFormatting sqref="R42 Z3:AA34 Z38:AA38 U29:U34 X29:X34 H3:I34 K3:L29 N3:O39 Q3:R39 AC38:AD38 AC3:AC60 W3:W58 T3:T58 R40 Q40:Q60 O40 L30:L34 K30:K57 N40:N60">
    <cfRule type="cellIs" dxfId="22" priority="71" operator="equal">
      <formula>1</formula>
    </cfRule>
  </conditionalFormatting>
  <conditionalFormatting sqref="P36:P44">
    <cfRule type="cellIs" dxfId="21" priority="3" operator="equal">
      <formula>1</formula>
    </cfRule>
  </conditionalFormatting>
  <conditionalFormatting sqref="P35">
    <cfRule type="cellIs" dxfId="20" priority="2" operator="equal">
      <formula>1</formula>
    </cfRule>
  </conditionalFormatting>
  <conditionalFormatting sqref="AB37">
    <cfRule type="cellIs" dxfId="19" priority="1" operator="equal">
      <formula>1</formula>
    </cfRule>
  </conditionalFormatting>
  <pageMargins left="0.23622047244094491" right="0.23622047244094491" top="0.23622047244094491" bottom="0.23622047244094491" header="0.31496062992125984" footer="0.23622047244094491"/>
  <pageSetup scale="4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results2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Patrick Schäfer</cp:lastModifiedBy>
  <cp:lastPrinted>2013-08-26T16:25:47Z</cp:lastPrinted>
  <dcterms:created xsi:type="dcterms:W3CDTF">2012-10-23T03:01:51Z</dcterms:created>
  <dcterms:modified xsi:type="dcterms:W3CDTF">2015-03-10T10:14:14Z</dcterms:modified>
</cp:coreProperties>
</file>